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iotb.sharepoint.com/sites/viiopersoneel/Gedeelde documenten/Schooljaar 2024-2025/Evaluatie/Puntenverdeling/"/>
    </mc:Choice>
  </mc:AlternateContent>
  <xr:revisionPtr revIDLastSave="417" documentId="11_F76AF4E1FCA016056E3F60ABC643E8532C8A1421" xr6:coauthVersionLast="47" xr6:coauthVersionMax="47" xr10:uidLastSave="{4133BF87-FE55-40D7-94F7-80D1E5340D6D}"/>
  <bookViews>
    <workbookView xWindow="-120" yWindow="-120" windowWidth="29040" windowHeight="15720" tabRatio="767" activeTab="11" xr2:uid="{00000000-000D-0000-FFFF-FFFF00000000}"/>
  </bookViews>
  <sheets>
    <sheet name="Info" sheetId="37" r:id="rId1"/>
    <sheet name="5ADB" sheetId="45" r:id="rId2"/>
    <sheet name="5AWZW" sheetId="22" r:id="rId3"/>
    <sheet name="5AWZW (2)" sheetId="49" r:id="rId4"/>
    <sheet name="5BCSW" sheetId="33" r:id="rId5"/>
    <sheet name="5BCT" sheetId="9" r:id="rId6"/>
    <sheet name="5BO" sheetId="27" r:id="rId7"/>
    <sheet name="5BSI" sheetId="26" r:id="rId8"/>
    <sheet name="5BSI (2)" sheetId="53" r:id="rId9"/>
    <sheet name="5BW" sheetId="32" r:id="rId10"/>
    <sheet name="5BZO" sheetId="23" r:id="rId11"/>
    <sheet name="5BZO (2)" sheetId="48" r:id="rId12"/>
    <sheet name="5EI" sheetId="24" r:id="rId13"/>
    <sheet name="5EI (2)" sheetId="54" r:id="rId14"/>
    <sheet name="5EMT" sheetId="10" r:id="rId15"/>
    <sheet name="5EMTa" sheetId="17" r:id="rId16"/>
    <sheet name="5ET" sheetId="20" r:id="rId17"/>
    <sheet name="5EWi" sheetId="14" r:id="rId18"/>
    <sheet name="5GLat" sheetId="41" r:id="rId19"/>
    <sheet name="5GWi" sheetId="16" r:id="rId20"/>
    <sheet name="5GL" sheetId="19" state="hidden" r:id="rId21"/>
    <sheet name="5GZ" sheetId="5" r:id="rId22"/>
    <sheet name="5LMTa" sheetId="8" r:id="rId23"/>
    <sheet name="5TCW" sheetId="34" state="hidden" r:id="rId24"/>
    <sheet name="5LWe" sheetId="43" r:id="rId25"/>
    <sheet name="5LWi" sheetId="42" r:id="rId26"/>
    <sheet name="5MTW" sheetId="18" r:id="rId27"/>
    <sheet name="5MV" sheetId="25" r:id="rId28"/>
    <sheet name="5MV (2)" sheetId="52" r:id="rId29"/>
    <sheet name="5MVTn" sheetId="47" r:id="rId30"/>
    <sheet name="5OOS" sheetId="29" r:id="rId31"/>
    <sheet name="5OOS (2)" sheetId="50" r:id="rId32"/>
    <sheet name="5OPB" sheetId="12" r:id="rId33"/>
    <sheet name="5TCWet" sheetId="44" r:id="rId34"/>
    <sheet name="5TWE" sheetId="35" r:id="rId35"/>
    <sheet name="5WWi" sheetId="15" r:id="rId36"/>
    <sheet name="5WZW" sheetId="36" r:id="rId37"/>
    <sheet name="5ICT" sheetId="6" state="hidden" r:id="rId38"/>
    <sheet name="5MVT" sheetId="7" state="hidden" r:id="rId3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54" l="1"/>
  <c r="C17" i="54"/>
  <c r="B17" i="54"/>
  <c r="L13" i="54"/>
  <c r="K13" i="54"/>
  <c r="G13" i="54"/>
  <c r="F13" i="54"/>
  <c r="L12" i="54"/>
  <c r="K12" i="54"/>
  <c r="G12" i="54"/>
  <c r="F12" i="54"/>
  <c r="L11" i="54"/>
  <c r="M11" i="54" s="1"/>
  <c r="K11" i="54"/>
  <c r="G11" i="54"/>
  <c r="F11" i="54"/>
  <c r="L10" i="54"/>
  <c r="K10" i="54"/>
  <c r="G10" i="54"/>
  <c r="F10" i="54"/>
  <c r="L9" i="54"/>
  <c r="K9" i="54"/>
  <c r="G9" i="54"/>
  <c r="F9" i="54"/>
  <c r="L8" i="54"/>
  <c r="K8" i="54"/>
  <c r="G8" i="54"/>
  <c r="F8" i="54"/>
  <c r="L7" i="54"/>
  <c r="K7" i="54"/>
  <c r="G7" i="54"/>
  <c r="M7" i="54" s="1"/>
  <c r="F7" i="54"/>
  <c r="L6" i="54"/>
  <c r="K6" i="54"/>
  <c r="G6" i="54"/>
  <c r="M6" i="54" s="1"/>
  <c r="F6" i="54"/>
  <c r="L5" i="54"/>
  <c r="K5" i="54"/>
  <c r="G5" i="54"/>
  <c r="F5" i="54"/>
  <c r="L4" i="54"/>
  <c r="K4" i="54"/>
  <c r="G4" i="54"/>
  <c r="F4" i="54"/>
  <c r="H16" i="50"/>
  <c r="K16" i="50"/>
  <c r="F16" i="50"/>
  <c r="C16" i="50"/>
  <c r="L16" i="50"/>
  <c r="G16" i="50"/>
  <c r="M4" i="50"/>
  <c r="M5" i="50"/>
  <c r="M6" i="50"/>
  <c r="M7" i="50"/>
  <c r="M8" i="50"/>
  <c r="M9" i="50"/>
  <c r="M10" i="50"/>
  <c r="M11" i="50"/>
  <c r="M12" i="50"/>
  <c r="M13" i="50"/>
  <c r="M14" i="50"/>
  <c r="M3" i="50"/>
  <c r="L4" i="50"/>
  <c r="L5" i="50"/>
  <c r="L6" i="50"/>
  <c r="L7" i="50"/>
  <c r="L8" i="50"/>
  <c r="L9" i="50"/>
  <c r="L10" i="50"/>
  <c r="L11" i="50"/>
  <c r="L12" i="50"/>
  <c r="L13" i="50"/>
  <c r="L14" i="50"/>
  <c r="L3" i="50"/>
  <c r="G4" i="50"/>
  <c r="G5" i="50"/>
  <c r="G6" i="50"/>
  <c r="G7" i="50"/>
  <c r="G8" i="50"/>
  <c r="G9" i="50"/>
  <c r="G10" i="50"/>
  <c r="G11" i="50"/>
  <c r="G12" i="50"/>
  <c r="G13" i="50"/>
  <c r="G14" i="50"/>
  <c r="G3" i="50"/>
  <c r="M17" i="52"/>
  <c r="L17" i="52"/>
  <c r="K17" i="52"/>
  <c r="H17" i="52"/>
  <c r="F17" i="52"/>
  <c r="C17" i="52"/>
  <c r="G17" i="52"/>
  <c r="M5" i="52"/>
  <c r="M6" i="52"/>
  <c r="M7" i="52"/>
  <c r="M8" i="52"/>
  <c r="M9" i="52"/>
  <c r="M10" i="52"/>
  <c r="M11" i="52"/>
  <c r="M12" i="52"/>
  <c r="M13" i="52"/>
  <c r="M14" i="52"/>
  <c r="M15" i="52"/>
  <c r="M4" i="52"/>
  <c r="L5" i="52"/>
  <c r="L6" i="52"/>
  <c r="L7" i="52"/>
  <c r="L8" i="52"/>
  <c r="L9" i="52"/>
  <c r="L10" i="52"/>
  <c r="L11" i="52"/>
  <c r="L12" i="52"/>
  <c r="L13" i="52"/>
  <c r="L14" i="52"/>
  <c r="L15" i="52"/>
  <c r="L4" i="52"/>
  <c r="G5" i="52"/>
  <c r="G6" i="52"/>
  <c r="G7" i="52"/>
  <c r="G8" i="52"/>
  <c r="G9" i="52"/>
  <c r="G10" i="52"/>
  <c r="G11" i="52"/>
  <c r="G12" i="52"/>
  <c r="G13" i="52"/>
  <c r="G14" i="52"/>
  <c r="G15" i="52"/>
  <c r="G4" i="52"/>
  <c r="L17" i="53"/>
  <c r="G17" i="53"/>
  <c r="M5" i="53"/>
  <c r="M6" i="53"/>
  <c r="M7" i="53"/>
  <c r="M8" i="53"/>
  <c r="M9" i="53"/>
  <c r="M10" i="53"/>
  <c r="M11" i="53"/>
  <c r="M12" i="53"/>
  <c r="M13" i="53"/>
  <c r="M4" i="53"/>
  <c r="L5" i="53"/>
  <c r="L6" i="53"/>
  <c r="L7" i="53"/>
  <c r="L8" i="53"/>
  <c r="L9" i="53"/>
  <c r="L10" i="53"/>
  <c r="L11" i="53"/>
  <c r="L12" i="53"/>
  <c r="L13" i="53"/>
  <c r="L4" i="53"/>
  <c r="G5" i="53"/>
  <c r="G6" i="53"/>
  <c r="G7" i="53"/>
  <c r="G8" i="53"/>
  <c r="G9" i="53"/>
  <c r="G10" i="53"/>
  <c r="G11" i="53"/>
  <c r="G12" i="53"/>
  <c r="G13" i="53"/>
  <c r="G4" i="53"/>
  <c r="K17" i="53"/>
  <c r="H17" i="53"/>
  <c r="F17" i="53"/>
  <c r="C17" i="53"/>
  <c r="K13" i="53"/>
  <c r="K12" i="53"/>
  <c r="K11" i="53"/>
  <c r="K5" i="53"/>
  <c r="K4" i="53"/>
  <c r="F5" i="53"/>
  <c r="F6" i="53"/>
  <c r="F7" i="53"/>
  <c r="F8" i="53"/>
  <c r="F9" i="53"/>
  <c r="F10" i="53"/>
  <c r="F11" i="53"/>
  <c r="F12" i="53"/>
  <c r="F13" i="53"/>
  <c r="F4" i="53"/>
  <c r="M17" i="53"/>
  <c r="B17" i="53"/>
  <c r="K10" i="53"/>
  <c r="K9" i="53"/>
  <c r="K8" i="53"/>
  <c r="K7" i="53"/>
  <c r="K6" i="53"/>
  <c r="K8" i="52"/>
  <c r="K7" i="52"/>
  <c r="K6" i="52"/>
  <c r="K5" i="52"/>
  <c r="K4" i="52"/>
  <c r="K9" i="52"/>
  <c r="K10" i="52"/>
  <c r="K11" i="52"/>
  <c r="K12" i="52"/>
  <c r="K13" i="52"/>
  <c r="K14" i="52"/>
  <c r="K15" i="52"/>
  <c r="F5" i="52"/>
  <c r="F6" i="52"/>
  <c r="F7" i="52"/>
  <c r="F8" i="52"/>
  <c r="F9" i="52"/>
  <c r="F10" i="52"/>
  <c r="F11" i="52"/>
  <c r="F12" i="52"/>
  <c r="F13" i="52"/>
  <c r="F14" i="52"/>
  <c r="F15" i="52"/>
  <c r="F4" i="52"/>
  <c r="B17" i="52"/>
  <c r="M9" i="54" l="1"/>
  <c r="M5" i="54"/>
  <c r="M4" i="54"/>
  <c r="M13" i="54"/>
  <c r="M8" i="54"/>
  <c r="M10" i="54"/>
  <c r="M12" i="54"/>
  <c r="K17" i="54"/>
  <c r="F17" i="54"/>
  <c r="L17" i="54"/>
  <c r="G17" i="54"/>
  <c r="J3" i="48"/>
  <c r="M17" i="54" l="1"/>
  <c r="F4" i="50"/>
  <c r="F5" i="50"/>
  <c r="F6" i="50"/>
  <c r="F7" i="50"/>
  <c r="F8" i="50"/>
  <c r="F9" i="50"/>
  <c r="F11" i="50"/>
  <c r="F12" i="50"/>
  <c r="F13" i="50"/>
  <c r="F14" i="50"/>
  <c r="K14" i="50"/>
  <c r="K11" i="50"/>
  <c r="K12" i="50"/>
  <c r="K13" i="50"/>
  <c r="K4" i="50"/>
  <c r="K5" i="50"/>
  <c r="K6" i="50"/>
  <c r="K7" i="50"/>
  <c r="K8" i="50"/>
  <c r="K9" i="50"/>
  <c r="B16" i="50"/>
  <c r="K3" i="50"/>
  <c r="F3" i="50"/>
  <c r="I5" i="49"/>
  <c r="I6" i="49"/>
  <c r="I7" i="49"/>
  <c r="I8" i="49"/>
  <c r="I9" i="49"/>
  <c r="I10" i="49"/>
  <c r="I11" i="49"/>
  <c r="I12" i="49"/>
  <c r="I13" i="49"/>
  <c r="I14" i="49"/>
  <c r="I15" i="49"/>
  <c r="F5" i="49"/>
  <c r="F6" i="49"/>
  <c r="F7" i="49"/>
  <c r="J7" i="49" s="1"/>
  <c r="F8" i="49"/>
  <c r="F9" i="49"/>
  <c r="F10" i="49"/>
  <c r="F11" i="49"/>
  <c r="F12" i="49"/>
  <c r="F13" i="49"/>
  <c r="F14" i="49"/>
  <c r="F15" i="49"/>
  <c r="J15" i="49" s="1"/>
  <c r="B17" i="49"/>
  <c r="I4" i="49"/>
  <c r="F4" i="49"/>
  <c r="J4" i="49" s="1"/>
  <c r="J10" i="49" l="1"/>
  <c r="J8" i="49"/>
  <c r="J11" i="49"/>
  <c r="J5" i="49"/>
  <c r="J9" i="49"/>
  <c r="J14" i="49"/>
  <c r="J6" i="49"/>
  <c r="J13" i="49"/>
  <c r="J12" i="49"/>
  <c r="M16" i="50" l="1"/>
  <c r="J17" i="49"/>
  <c r="I4" i="48"/>
  <c r="I5" i="48"/>
  <c r="I6" i="48"/>
  <c r="I7" i="48"/>
  <c r="I8" i="48"/>
  <c r="J8" i="48" s="1"/>
  <c r="I10" i="48"/>
  <c r="I11" i="48"/>
  <c r="I12" i="48"/>
  <c r="I13" i="48"/>
  <c r="I14" i="48"/>
  <c r="I15" i="48"/>
  <c r="I3" i="48"/>
  <c r="F4" i="48"/>
  <c r="J4" i="48" s="1"/>
  <c r="F5" i="48"/>
  <c r="F6" i="48"/>
  <c r="J6" i="48" s="1"/>
  <c r="F7" i="48"/>
  <c r="J7" i="48" s="1"/>
  <c r="F8" i="48"/>
  <c r="F10" i="48"/>
  <c r="F11" i="48"/>
  <c r="F12" i="48"/>
  <c r="F13" i="48"/>
  <c r="F14" i="48"/>
  <c r="J14" i="48" s="1"/>
  <c r="F15" i="48"/>
  <c r="J15" i="48" s="1"/>
  <c r="F3" i="48"/>
  <c r="B17" i="48"/>
  <c r="J5" i="48" l="1"/>
  <c r="J11" i="48"/>
  <c r="J13" i="48"/>
  <c r="J12" i="48"/>
  <c r="J10" i="48"/>
  <c r="C17" i="47"/>
  <c r="D17" i="47"/>
  <c r="I17" i="47"/>
  <c r="J17" i="47"/>
  <c r="N17" i="47"/>
  <c r="G17" i="47" s="1"/>
  <c r="B19" i="47"/>
  <c r="N16" i="47"/>
  <c r="G16" i="47" s="1"/>
  <c r="J16" i="47"/>
  <c r="I16" i="47"/>
  <c r="D16" i="47"/>
  <c r="C16" i="47"/>
  <c r="N15" i="47"/>
  <c r="M15" i="47" s="1"/>
  <c r="J15" i="47"/>
  <c r="I15" i="47"/>
  <c r="D15" i="47"/>
  <c r="C15" i="47"/>
  <c r="N14" i="47"/>
  <c r="M14" i="47" s="1"/>
  <c r="J14" i="47"/>
  <c r="I14" i="47"/>
  <c r="D14" i="47"/>
  <c r="C14" i="47"/>
  <c r="N13" i="47"/>
  <c r="M13" i="47" s="1"/>
  <c r="J13" i="47"/>
  <c r="I13" i="47"/>
  <c r="D13" i="47"/>
  <c r="C13" i="47"/>
  <c r="N12" i="47"/>
  <c r="G12" i="47" s="1"/>
  <c r="M12" i="47"/>
  <c r="L12" i="47" s="1"/>
  <c r="J12" i="47"/>
  <c r="I12" i="47"/>
  <c r="D12" i="47"/>
  <c r="C12" i="47"/>
  <c r="N11" i="47"/>
  <c r="M11" i="47" s="1"/>
  <c r="K11" i="47" s="1"/>
  <c r="J11" i="47"/>
  <c r="I11" i="47"/>
  <c r="D11" i="47"/>
  <c r="C11" i="47"/>
  <c r="N10" i="47"/>
  <c r="M10" i="47" s="1"/>
  <c r="J10" i="47"/>
  <c r="I10" i="47"/>
  <c r="D10" i="47"/>
  <c r="C10" i="47"/>
  <c r="N9" i="47"/>
  <c r="M9" i="47" s="1"/>
  <c r="K9" i="47" s="1"/>
  <c r="J9" i="47"/>
  <c r="I9" i="47"/>
  <c r="D9" i="47"/>
  <c r="C9" i="47"/>
  <c r="N8" i="47"/>
  <c r="M8" i="47" s="1"/>
  <c r="K8" i="47" s="1"/>
  <c r="J8" i="47"/>
  <c r="I8" i="47"/>
  <c r="D8" i="47"/>
  <c r="C8" i="47"/>
  <c r="N7" i="47"/>
  <c r="M7" i="47" s="1"/>
  <c r="J7" i="47"/>
  <c r="I7" i="47"/>
  <c r="D7" i="47"/>
  <c r="C7" i="47"/>
  <c r="N6" i="47"/>
  <c r="M6" i="47" s="1"/>
  <c r="K6" i="47" s="1"/>
  <c r="J6" i="47"/>
  <c r="I6" i="47"/>
  <c r="D6" i="47"/>
  <c r="C6" i="47"/>
  <c r="N5" i="47"/>
  <c r="M5" i="47" s="1"/>
  <c r="K5" i="47" s="1"/>
  <c r="J5" i="47"/>
  <c r="I5" i="47"/>
  <c r="D5" i="47"/>
  <c r="C5" i="47"/>
  <c r="N4" i="47"/>
  <c r="M4" i="47" s="1"/>
  <c r="J4" i="47"/>
  <c r="I4" i="47"/>
  <c r="D4" i="47"/>
  <c r="C4" i="47"/>
  <c r="C16" i="45"/>
  <c r="D16" i="45"/>
  <c r="J16" i="45"/>
  <c r="K16" i="45"/>
  <c r="O16" i="45"/>
  <c r="N16" i="45" s="1"/>
  <c r="H16" i="45"/>
  <c r="G16" i="45" s="1"/>
  <c r="C15" i="45"/>
  <c r="D15" i="45"/>
  <c r="J15" i="45"/>
  <c r="K15" i="45"/>
  <c r="O15" i="45"/>
  <c r="H15" i="45"/>
  <c r="G15" i="45" s="1"/>
  <c r="N15" i="45"/>
  <c r="M15" i="45" s="1"/>
  <c r="C14" i="45"/>
  <c r="D14" i="45"/>
  <c r="J14" i="45"/>
  <c r="K14" i="45"/>
  <c r="O14" i="45"/>
  <c r="H14" i="45" s="1"/>
  <c r="C13" i="45"/>
  <c r="D13" i="45"/>
  <c r="J13" i="45"/>
  <c r="K13" i="45"/>
  <c r="O13" i="45"/>
  <c r="H13" i="45" s="1"/>
  <c r="B19" i="45"/>
  <c r="O12" i="45"/>
  <c r="H12" i="45" s="1"/>
  <c r="K12" i="45"/>
  <c r="J12" i="45"/>
  <c r="D12" i="45"/>
  <c r="C12" i="45"/>
  <c r="O11" i="45"/>
  <c r="N11" i="45" s="1"/>
  <c r="L11" i="45" s="1"/>
  <c r="K11" i="45"/>
  <c r="J11" i="45"/>
  <c r="D11" i="45"/>
  <c r="C11" i="45"/>
  <c r="O10" i="45"/>
  <c r="H10" i="45" s="1"/>
  <c r="N10" i="45"/>
  <c r="L10" i="45" s="1"/>
  <c r="K10" i="45"/>
  <c r="J10" i="45"/>
  <c r="D10" i="45"/>
  <c r="C10" i="45"/>
  <c r="O9" i="45"/>
  <c r="N9" i="45" s="1"/>
  <c r="L9" i="45" s="1"/>
  <c r="K9" i="45"/>
  <c r="J9" i="45"/>
  <c r="D9" i="45"/>
  <c r="C9" i="45"/>
  <c r="O8" i="45"/>
  <c r="N8" i="45"/>
  <c r="L8" i="45" s="1"/>
  <c r="K8" i="45"/>
  <c r="J8" i="45"/>
  <c r="H8" i="45"/>
  <c r="D8" i="45"/>
  <c r="C8" i="45"/>
  <c r="O7" i="45"/>
  <c r="N7" i="45" s="1"/>
  <c r="L7" i="45" s="1"/>
  <c r="K7" i="45"/>
  <c r="J7" i="45"/>
  <c r="D7" i="45"/>
  <c r="C7" i="45"/>
  <c r="O6" i="45"/>
  <c r="N6" i="45" s="1"/>
  <c r="L6" i="45" s="1"/>
  <c r="K6" i="45"/>
  <c r="J6" i="45"/>
  <c r="D6" i="45"/>
  <c r="C6" i="45"/>
  <c r="O5" i="45"/>
  <c r="N5" i="45" s="1"/>
  <c r="L5" i="45" s="1"/>
  <c r="K5" i="45"/>
  <c r="J5" i="45"/>
  <c r="D5" i="45"/>
  <c r="C5" i="45"/>
  <c r="O4" i="45"/>
  <c r="N4" i="45" s="1"/>
  <c r="L4" i="45" s="1"/>
  <c r="K4" i="45"/>
  <c r="J4" i="45"/>
  <c r="D4" i="45"/>
  <c r="C4" i="45"/>
  <c r="F17" i="47" l="1"/>
  <c r="E17" i="47"/>
  <c r="N14" i="45"/>
  <c r="M14" i="45" s="1"/>
  <c r="H4" i="45"/>
  <c r="M17" i="47"/>
  <c r="M16" i="47"/>
  <c r="L16" i="47" s="1"/>
  <c r="J17" i="48"/>
  <c r="L14" i="45"/>
  <c r="G14" i="45"/>
  <c r="F14" i="45"/>
  <c r="K7" i="47"/>
  <c r="L7" i="47"/>
  <c r="K10" i="47"/>
  <c r="L10" i="47"/>
  <c r="G7" i="47"/>
  <c r="G8" i="47"/>
  <c r="G9" i="47"/>
  <c r="G10" i="47"/>
  <c r="F10" i="47" s="1"/>
  <c r="G11" i="47"/>
  <c r="K15" i="47"/>
  <c r="L15" i="47"/>
  <c r="G15" i="47"/>
  <c r="F15" i="47" s="1"/>
  <c r="L14" i="47"/>
  <c r="K14" i="47"/>
  <c r="G14" i="47"/>
  <c r="F12" i="47"/>
  <c r="E12" i="47"/>
  <c r="L13" i="47"/>
  <c r="K13" i="47"/>
  <c r="F16" i="47"/>
  <c r="E16" i="47"/>
  <c r="L4" i="47"/>
  <c r="K4" i="47"/>
  <c r="N19" i="47"/>
  <c r="G4" i="47"/>
  <c r="E10" i="47"/>
  <c r="K12" i="47"/>
  <c r="G13" i="47"/>
  <c r="G5" i="47"/>
  <c r="G6" i="47"/>
  <c r="G13" i="45"/>
  <c r="F13" i="45"/>
  <c r="M16" i="45"/>
  <c r="L16" i="45"/>
  <c r="L15" i="45"/>
  <c r="N13" i="45"/>
  <c r="F16" i="45"/>
  <c r="M4" i="45"/>
  <c r="H6" i="45"/>
  <c r="N12" i="45"/>
  <c r="L12" i="45" s="1"/>
  <c r="F15" i="45"/>
  <c r="M7" i="45"/>
  <c r="H5" i="45"/>
  <c r="H9" i="45"/>
  <c r="H11" i="45"/>
  <c r="H7" i="45"/>
  <c r="G7" i="45" s="1"/>
  <c r="F10" i="45"/>
  <c r="G10" i="45"/>
  <c r="M10" i="45"/>
  <c r="G12" i="45"/>
  <c r="F12" i="45"/>
  <c r="O19" i="45"/>
  <c r="F4" i="45"/>
  <c r="G4" i="45"/>
  <c r="K17" i="47" l="1"/>
  <c r="L17" i="47"/>
  <c r="M19" i="47"/>
  <c r="M12" i="45"/>
  <c r="N19" i="45"/>
  <c r="K16" i="47"/>
  <c r="E15" i="47"/>
  <c r="E7" i="47"/>
  <c r="F7" i="47"/>
  <c r="E14" i="47"/>
  <c r="F14" i="47"/>
  <c r="G19" i="47"/>
  <c r="F4" i="47"/>
  <c r="E4" i="47"/>
  <c r="F13" i="47"/>
  <c r="E13" i="47"/>
  <c r="F7" i="45"/>
  <c r="L13" i="45"/>
  <c r="M13" i="45"/>
  <c r="H19" i="45"/>
  <c r="C13" i="44"/>
  <c r="D13" i="44"/>
  <c r="I13" i="44"/>
  <c r="J13" i="44"/>
  <c r="O13" i="44"/>
  <c r="H13" i="44"/>
  <c r="N13" i="44"/>
  <c r="M13" i="44" s="1"/>
  <c r="C11" i="44"/>
  <c r="D11" i="44"/>
  <c r="I11" i="44"/>
  <c r="J11" i="44"/>
  <c r="O11" i="44"/>
  <c r="H11" i="44" s="1"/>
  <c r="B21" i="44"/>
  <c r="O14" i="44"/>
  <c r="N14" i="44" s="1"/>
  <c r="J14" i="44"/>
  <c r="I14" i="44"/>
  <c r="D14" i="44"/>
  <c r="C14" i="44"/>
  <c r="O12" i="44"/>
  <c r="N12" i="44" s="1"/>
  <c r="J12" i="44"/>
  <c r="I12" i="44"/>
  <c r="D12" i="44"/>
  <c r="C12" i="44"/>
  <c r="O10" i="44"/>
  <c r="N10" i="44" s="1"/>
  <c r="J10" i="44"/>
  <c r="I10" i="44"/>
  <c r="D10" i="44"/>
  <c r="C10" i="44"/>
  <c r="O9" i="44"/>
  <c r="N9" i="44" s="1"/>
  <c r="J9" i="44"/>
  <c r="I9" i="44"/>
  <c r="D9" i="44"/>
  <c r="C9" i="44"/>
  <c r="O8" i="44"/>
  <c r="H8" i="44" s="1"/>
  <c r="J8" i="44"/>
  <c r="I8" i="44"/>
  <c r="D8" i="44"/>
  <c r="C8" i="44"/>
  <c r="O7" i="44"/>
  <c r="N7" i="44" s="1"/>
  <c r="J7" i="44"/>
  <c r="I7" i="44"/>
  <c r="D7" i="44"/>
  <c r="C7" i="44"/>
  <c r="O6" i="44"/>
  <c r="N6" i="44" s="1"/>
  <c r="J6" i="44"/>
  <c r="I6" i="44"/>
  <c r="D6" i="44"/>
  <c r="C6" i="44"/>
  <c r="O5" i="44"/>
  <c r="N5" i="44" s="1"/>
  <c r="J5" i="44"/>
  <c r="I5" i="44"/>
  <c r="D5" i="44"/>
  <c r="C5" i="44"/>
  <c r="O4" i="44"/>
  <c r="H4" i="44" s="1"/>
  <c r="J4" i="44"/>
  <c r="I4" i="44"/>
  <c r="D4" i="44"/>
  <c r="C4" i="44"/>
  <c r="O3" i="44"/>
  <c r="N3" i="44" s="1"/>
  <c r="J3" i="44"/>
  <c r="I3" i="44"/>
  <c r="D3" i="44"/>
  <c r="C3" i="44"/>
  <c r="C11" i="43"/>
  <c r="D11" i="43"/>
  <c r="I11" i="43"/>
  <c r="J11" i="43"/>
  <c r="O11" i="43"/>
  <c r="H11" i="43" s="1"/>
  <c r="B22" i="43"/>
  <c r="O15" i="43"/>
  <c r="N15" i="43" s="1"/>
  <c r="J15" i="43"/>
  <c r="I15" i="43"/>
  <c r="D15" i="43"/>
  <c r="C15" i="43"/>
  <c r="O14" i="43"/>
  <c r="H14" i="43" s="1"/>
  <c r="N14" i="43"/>
  <c r="M14" i="43" s="1"/>
  <c r="J14" i="43"/>
  <c r="I14" i="43"/>
  <c r="D14" i="43"/>
  <c r="C14" i="43"/>
  <c r="O13" i="43"/>
  <c r="N13" i="43" s="1"/>
  <c r="J13" i="43"/>
  <c r="I13" i="43"/>
  <c r="D13" i="43"/>
  <c r="C13" i="43"/>
  <c r="O12" i="43"/>
  <c r="H12" i="43" s="1"/>
  <c r="N12" i="43"/>
  <c r="J12" i="43"/>
  <c r="I12" i="43"/>
  <c r="D12" i="43"/>
  <c r="C12" i="43"/>
  <c r="O10" i="43"/>
  <c r="N10" i="43"/>
  <c r="J10" i="43"/>
  <c r="I10" i="43"/>
  <c r="H10" i="43"/>
  <c r="D10" i="43"/>
  <c r="C10" i="43"/>
  <c r="O9" i="43"/>
  <c r="H9" i="43" s="1"/>
  <c r="N9" i="43"/>
  <c r="M9" i="43"/>
  <c r="L9" i="43"/>
  <c r="J9" i="43"/>
  <c r="I9" i="43"/>
  <c r="D9" i="43"/>
  <c r="C9" i="43"/>
  <c r="O8" i="43"/>
  <c r="N8" i="43" s="1"/>
  <c r="J8" i="43"/>
  <c r="I8" i="43"/>
  <c r="D8" i="43"/>
  <c r="C8" i="43"/>
  <c r="O7" i="43"/>
  <c r="N7" i="43" s="1"/>
  <c r="J7" i="43"/>
  <c r="I7" i="43"/>
  <c r="D7" i="43"/>
  <c r="C7" i="43"/>
  <c r="O6" i="43"/>
  <c r="H6" i="43" s="1"/>
  <c r="N6" i="43"/>
  <c r="J6" i="43"/>
  <c r="I6" i="43"/>
  <c r="D6" i="43"/>
  <c r="C6" i="43"/>
  <c r="O5" i="43"/>
  <c r="N5" i="43" s="1"/>
  <c r="J5" i="43"/>
  <c r="I5" i="43"/>
  <c r="D5" i="43"/>
  <c r="C5" i="43"/>
  <c r="O4" i="43"/>
  <c r="H4" i="43" s="1"/>
  <c r="N4" i="43"/>
  <c r="M4" i="43" s="1"/>
  <c r="J4" i="43"/>
  <c r="I4" i="43"/>
  <c r="D4" i="43"/>
  <c r="C4" i="43"/>
  <c r="O3" i="43"/>
  <c r="N3" i="43"/>
  <c r="L3" i="43" s="1"/>
  <c r="J3" i="43"/>
  <c r="I3" i="43"/>
  <c r="H3" i="43"/>
  <c r="G3" i="43" s="1"/>
  <c r="D3" i="43"/>
  <c r="C3" i="43"/>
  <c r="C12" i="42"/>
  <c r="D12" i="42"/>
  <c r="I12" i="42"/>
  <c r="J12" i="42"/>
  <c r="O12" i="42"/>
  <c r="H12" i="42"/>
  <c r="N12" i="42"/>
  <c r="B19" i="42"/>
  <c r="O16" i="42"/>
  <c r="N16" i="42"/>
  <c r="J16" i="42"/>
  <c r="I16" i="42"/>
  <c r="H16" i="42"/>
  <c r="D16" i="42"/>
  <c r="C16" i="42"/>
  <c r="O15" i="42"/>
  <c r="N15" i="42" s="1"/>
  <c r="J15" i="42"/>
  <c r="I15" i="42"/>
  <c r="D15" i="42"/>
  <c r="C15" i="42"/>
  <c r="O14" i="42"/>
  <c r="N14" i="42" s="1"/>
  <c r="J14" i="42"/>
  <c r="I14" i="42"/>
  <c r="H14" i="42"/>
  <c r="D14" i="42"/>
  <c r="C14" i="42"/>
  <c r="O13" i="42"/>
  <c r="N13" i="42" s="1"/>
  <c r="J13" i="42"/>
  <c r="I13" i="42"/>
  <c r="D13" i="42"/>
  <c r="C13" i="42"/>
  <c r="O11" i="42"/>
  <c r="N11" i="42" s="1"/>
  <c r="J11" i="42"/>
  <c r="I11" i="42"/>
  <c r="D11" i="42"/>
  <c r="C11" i="42"/>
  <c r="O10" i="42"/>
  <c r="N10" i="42"/>
  <c r="J10" i="42"/>
  <c r="I10" i="42"/>
  <c r="H10" i="42"/>
  <c r="D10" i="42"/>
  <c r="C10" i="42"/>
  <c r="O9" i="42"/>
  <c r="N9" i="42" s="1"/>
  <c r="J9" i="42"/>
  <c r="I9" i="42"/>
  <c r="D9" i="42"/>
  <c r="C9" i="42"/>
  <c r="O8" i="42"/>
  <c r="H8" i="42" s="1"/>
  <c r="J8" i="42"/>
  <c r="I8" i="42"/>
  <c r="D8" i="42"/>
  <c r="C8" i="42"/>
  <c r="O7" i="42"/>
  <c r="H7" i="42" s="1"/>
  <c r="J7" i="42"/>
  <c r="I7" i="42"/>
  <c r="D7" i="42"/>
  <c r="C7" i="42"/>
  <c r="O6" i="42"/>
  <c r="H6" i="42" s="1"/>
  <c r="N6" i="42"/>
  <c r="J6" i="42"/>
  <c r="I6" i="42"/>
  <c r="D6" i="42"/>
  <c r="C6" i="42"/>
  <c r="O5" i="42"/>
  <c r="N5" i="42" s="1"/>
  <c r="J5" i="42"/>
  <c r="I5" i="42"/>
  <c r="D5" i="42"/>
  <c r="C5" i="42"/>
  <c r="O4" i="42"/>
  <c r="H4" i="42" s="1"/>
  <c r="N4" i="42"/>
  <c r="M4" i="42" s="1"/>
  <c r="J4" i="42"/>
  <c r="I4" i="42"/>
  <c r="D4" i="42"/>
  <c r="C4" i="42"/>
  <c r="O3" i="42"/>
  <c r="H3" i="42" s="1"/>
  <c r="G3" i="42" s="1"/>
  <c r="N3" i="42"/>
  <c r="L3" i="42" s="1"/>
  <c r="J3" i="42"/>
  <c r="I3" i="42"/>
  <c r="D3" i="42"/>
  <c r="C3" i="42"/>
  <c r="C13" i="41"/>
  <c r="D13" i="41"/>
  <c r="I13" i="41"/>
  <c r="J13" i="41"/>
  <c r="O13" i="41"/>
  <c r="H13" i="41"/>
  <c r="N13" i="41"/>
  <c r="C11" i="41"/>
  <c r="D11" i="41"/>
  <c r="I11" i="41"/>
  <c r="J11" i="41"/>
  <c r="O11" i="41"/>
  <c r="H11" i="41" s="1"/>
  <c r="C9" i="41"/>
  <c r="D9" i="41"/>
  <c r="I9" i="41"/>
  <c r="J9" i="41"/>
  <c r="O9" i="41"/>
  <c r="H9" i="41" s="1"/>
  <c r="B18" i="41"/>
  <c r="O15" i="41"/>
  <c r="N15" i="41" s="1"/>
  <c r="J15" i="41"/>
  <c r="I15" i="41"/>
  <c r="H15" i="41"/>
  <c r="D15" i="41"/>
  <c r="C15" i="41"/>
  <c r="O14" i="41"/>
  <c r="N14" i="41" s="1"/>
  <c r="J14" i="41"/>
  <c r="I14" i="41"/>
  <c r="D14" i="41"/>
  <c r="C14" i="41"/>
  <c r="O12" i="41"/>
  <c r="N12" i="41" s="1"/>
  <c r="J12" i="41"/>
  <c r="I12" i="41"/>
  <c r="D12" i="41"/>
  <c r="C12" i="41"/>
  <c r="O10" i="41"/>
  <c r="N10" i="41" s="1"/>
  <c r="J10" i="41"/>
  <c r="I10" i="41"/>
  <c r="D10" i="41"/>
  <c r="C10" i="41"/>
  <c r="O8" i="41"/>
  <c r="N8" i="41" s="1"/>
  <c r="J8" i="41"/>
  <c r="I8" i="41"/>
  <c r="D8" i="41"/>
  <c r="C8" i="41"/>
  <c r="O7" i="41"/>
  <c r="N7" i="41" s="1"/>
  <c r="J7" i="41"/>
  <c r="I7" i="41"/>
  <c r="D7" i="41"/>
  <c r="C7" i="41"/>
  <c r="O6" i="41"/>
  <c r="N6" i="41" s="1"/>
  <c r="J6" i="41"/>
  <c r="I6" i="41"/>
  <c r="D6" i="41"/>
  <c r="C6" i="41"/>
  <c r="O5" i="41"/>
  <c r="N5" i="41" s="1"/>
  <c r="J5" i="41"/>
  <c r="I5" i="41"/>
  <c r="D5" i="41"/>
  <c r="C5" i="41"/>
  <c r="O4" i="41"/>
  <c r="N4" i="41" s="1"/>
  <c r="J4" i="41"/>
  <c r="I4" i="41"/>
  <c r="D4" i="41"/>
  <c r="C4" i="41"/>
  <c r="O3" i="41"/>
  <c r="J3" i="41"/>
  <c r="I3" i="41"/>
  <c r="D3" i="41"/>
  <c r="C3" i="41"/>
  <c r="M15" i="42" l="1"/>
  <c r="L15" i="42"/>
  <c r="F9" i="43"/>
  <c r="G9" i="43"/>
  <c r="N7" i="42"/>
  <c r="N19" i="42" s="1"/>
  <c r="N11" i="41"/>
  <c r="H13" i="42"/>
  <c r="M3" i="43"/>
  <c r="H15" i="42"/>
  <c r="H13" i="43"/>
  <c r="N11" i="43"/>
  <c r="M3" i="42"/>
  <c r="N8" i="42"/>
  <c r="M8" i="42" s="1"/>
  <c r="H14" i="41"/>
  <c r="F14" i="41" s="1"/>
  <c r="N9" i="41"/>
  <c r="N11" i="44"/>
  <c r="H14" i="44"/>
  <c r="F14" i="44" s="1"/>
  <c r="H7" i="44"/>
  <c r="H6" i="44"/>
  <c r="H10" i="44"/>
  <c r="N4" i="44"/>
  <c r="M4" i="44" s="1"/>
  <c r="N8" i="44"/>
  <c r="M8" i="44" s="1"/>
  <c r="G14" i="44"/>
  <c r="F8" i="44"/>
  <c r="G8" i="44"/>
  <c r="L3" i="44"/>
  <c r="M3" i="44"/>
  <c r="L14" i="44"/>
  <c r="M14" i="44"/>
  <c r="H5" i="44"/>
  <c r="H9" i="44"/>
  <c r="H3" i="44"/>
  <c r="G3" i="44" s="1"/>
  <c r="H12" i="44"/>
  <c r="O21" i="44"/>
  <c r="G4" i="44"/>
  <c r="F4" i="44"/>
  <c r="L4" i="44"/>
  <c r="H7" i="43"/>
  <c r="F14" i="43"/>
  <c r="G14" i="43"/>
  <c r="H15" i="43"/>
  <c r="L14" i="43"/>
  <c r="O22" i="43"/>
  <c r="G4" i="43"/>
  <c r="F4" i="43"/>
  <c r="M5" i="43"/>
  <c r="L5" i="43"/>
  <c r="M8" i="43"/>
  <c r="L8" i="43"/>
  <c r="N22" i="43"/>
  <c r="F3" i="43"/>
  <c r="L4" i="43"/>
  <c r="H5" i="43"/>
  <c r="H8" i="43"/>
  <c r="L11" i="42"/>
  <c r="M11" i="42"/>
  <c r="O19" i="42"/>
  <c r="H11" i="42"/>
  <c r="G11" i="42" s="1"/>
  <c r="M9" i="42"/>
  <c r="L9" i="42"/>
  <c r="G4" i="42"/>
  <c r="F4" i="42"/>
  <c r="M5" i="42"/>
  <c r="L5" i="42"/>
  <c r="G8" i="42"/>
  <c r="F8" i="42"/>
  <c r="F3" i="42"/>
  <c r="L4" i="42"/>
  <c r="H5" i="42"/>
  <c r="L8" i="42"/>
  <c r="H9" i="42"/>
  <c r="H5" i="41"/>
  <c r="M14" i="41"/>
  <c r="L14" i="41"/>
  <c r="H4" i="41"/>
  <c r="H10" i="41"/>
  <c r="H7" i="41"/>
  <c r="O18" i="41"/>
  <c r="L8" i="41"/>
  <c r="M8" i="41"/>
  <c r="H12" i="41"/>
  <c r="H3" i="41"/>
  <c r="G3" i="41" s="1"/>
  <c r="N3" i="41"/>
  <c r="H8" i="41"/>
  <c r="G8" i="41" s="1"/>
  <c r="M6" i="41"/>
  <c r="L6" i="41"/>
  <c r="H6" i="41"/>
  <c r="O4" i="33"/>
  <c r="O5" i="33"/>
  <c r="N5" i="33" s="1"/>
  <c r="N18" i="41" l="1"/>
  <c r="G14" i="41"/>
  <c r="F15" i="42"/>
  <c r="G15" i="42"/>
  <c r="N4" i="33"/>
  <c r="H4" i="33"/>
  <c r="G4" i="33" s="1"/>
  <c r="L4" i="33"/>
  <c r="M4" i="33"/>
  <c r="F4" i="33"/>
  <c r="H5" i="33"/>
  <c r="N21" i="44"/>
  <c r="F3" i="44"/>
  <c r="L8" i="44"/>
  <c r="H21" i="44"/>
  <c r="G5" i="43"/>
  <c r="F5" i="43"/>
  <c r="G8" i="43"/>
  <c r="F8" i="43"/>
  <c r="H22" i="43"/>
  <c r="O23" i="43" s="1"/>
  <c r="F11" i="42"/>
  <c r="G5" i="42"/>
  <c r="F5" i="42"/>
  <c r="H19" i="42"/>
  <c r="O20" i="42" s="1"/>
  <c r="G9" i="42"/>
  <c r="F9" i="42"/>
  <c r="F8" i="41"/>
  <c r="F3" i="41"/>
  <c r="L3" i="41"/>
  <c r="M3" i="41"/>
  <c r="G6" i="41"/>
  <c r="F6" i="41"/>
  <c r="H18" i="41"/>
  <c r="B22" i="5"/>
  <c r="O20" i="5"/>
  <c r="O21" i="5"/>
  <c r="N21" i="5"/>
  <c r="H21" i="5"/>
  <c r="P10" i="10"/>
  <c r="P9" i="10"/>
  <c r="P8" i="10"/>
  <c r="P7" i="10"/>
  <c r="P6" i="10"/>
  <c r="P8" i="27"/>
  <c r="P7" i="27"/>
  <c r="P6" i="27"/>
  <c r="P5" i="27"/>
  <c r="O8" i="20"/>
  <c r="O7" i="20"/>
  <c r="O6" i="20"/>
  <c r="O5" i="20"/>
  <c r="O12" i="33"/>
  <c r="N12" i="33" s="1"/>
  <c r="G4" i="29"/>
  <c r="G5" i="29"/>
  <c r="G6" i="29"/>
  <c r="G7" i="29"/>
  <c r="G8" i="29"/>
  <c r="G9" i="29"/>
  <c r="G11" i="29"/>
  <c r="G12" i="29"/>
  <c r="G13" i="29"/>
  <c r="G14" i="29"/>
  <c r="G3" i="29"/>
  <c r="M4" i="29"/>
  <c r="K5" i="29"/>
  <c r="M5" i="29" s="1"/>
  <c r="K6" i="29"/>
  <c r="M6" i="29" s="1"/>
  <c r="K7" i="29"/>
  <c r="M7" i="29" s="1"/>
  <c r="M8" i="29"/>
  <c r="M9" i="29"/>
  <c r="M11" i="29"/>
  <c r="M12" i="29"/>
  <c r="K13" i="29"/>
  <c r="M13" i="29" s="1"/>
  <c r="M14" i="29"/>
  <c r="K3" i="29"/>
  <c r="M3" i="29" s="1"/>
  <c r="B17" i="29"/>
  <c r="C13" i="29"/>
  <c r="D13" i="29"/>
  <c r="I13" i="29"/>
  <c r="J13" i="29"/>
  <c r="C12" i="29"/>
  <c r="D12" i="29"/>
  <c r="I12" i="29"/>
  <c r="J12" i="29"/>
  <c r="C11" i="29"/>
  <c r="D11" i="29"/>
  <c r="I11" i="29"/>
  <c r="J11" i="29"/>
  <c r="B19" i="25"/>
  <c r="G8" i="25"/>
  <c r="G5" i="25"/>
  <c r="K5" i="25" s="1"/>
  <c r="G6" i="25"/>
  <c r="K6" i="25" s="1"/>
  <c r="G7" i="25"/>
  <c r="K7" i="25" s="1"/>
  <c r="G9" i="25"/>
  <c r="K9" i="25" s="1"/>
  <c r="G10" i="25"/>
  <c r="K10" i="25" s="1"/>
  <c r="G11" i="25"/>
  <c r="K11" i="25" s="1"/>
  <c r="G12" i="25"/>
  <c r="K12" i="25" s="1"/>
  <c r="G13" i="25"/>
  <c r="K13" i="25" s="1"/>
  <c r="G14" i="25"/>
  <c r="K14" i="25" s="1"/>
  <c r="G15" i="25"/>
  <c r="K15" i="25" s="1"/>
  <c r="G4" i="25"/>
  <c r="K5" i="24"/>
  <c r="K6" i="24"/>
  <c r="K7" i="24"/>
  <c r="K8" i="24"/>
  <c r="K9" i="24"/>
  <c r="K10" i="24"/>
  <c r="K11" i="24"/>
  <c r="K12" i="24"/>
  <c r="K13" i="24"/>
  <c r="K4" i="24"/>
  <c r="G10" i="24"/>
  <c r="G5" i="24"/>
  <c r="G6" i="24"/>
  <c r="G9" i="24"/>
  <c r="G4" i="24"/>
  <c r="G13" i="24"/>
  <c r="G12" i="24"/>
  <c r="G11" i="24"/>
  <c r="G8" i="24"/>
  <c r="G7" i="24"/>
  <c r="O5" i="26"/>
  <c r="O6" i="26"/>
  <c r="O7" i="26"/>
  <c r="O8" i="26"/>
  <c r="O9" i="26"/>
  <c r="O10" i="26"/>
  <c r="O11" i="26"/>
  <c r="O12" i="26"/>
  <c r="O13" i="26"/>
  <c r="O4" i="26"/>
  <c r="H5" i="26"/>
  <c r="H6" i="26"/>
  <c r="H7" i="26"/>
  <c r="H8" i="26"/>
  <c r="H9" i="26"/>
  <c r="H10" i="26"/>
  <c r="H11" i="26"/>
  <c r="H12" i="26"/>
  <c r="H13" i="26"/>
  <c r="H4" i="26"/>
  <c r="O19" i="41" l="1"/>
  <c r="H17" i="26"/>
  <c r="M7" i="24"/>
  <c r="N7" i="24" s="1"/>
  <c r="M8" i="24"/>
  <c r="N8" i="24" s="1"/>
  <c r="M11" i="24"/>
  <c r="N11" i="24" s="1"/>
  <c r="M12" i="24"/>
  <c r="N12" i="24" s="1"/>
  <c r="M13" i="24"/>
  <c r="N13" i="24" s="1"/>
  <c r="M4" i="24"/>
  <c r="N4" i="24" s="1"/>
  <c r="M9" i="24"/>
  <c r="N9" i="24" s="1"/>
  <c r="M6" i="24"/>
  <c r="N6" i="24" s="1"/>
  <c r="M5" i="24"/>
  <c r="N5" i="24" s="1"/>
  <c r="M10" i="24"/>
  <c r="N10" i="24" s="1"/>
  <c r="K8" i="25"/>
  <c r="M8" i="25" s="1"/>
  <c r="N8" i="25" s="1"/>
  <c r="H5" i="27"/>
  <c r="O5" i="27"/>
  <c r="H6" i="27"/>
  <c r="O6" i="27"/>
  <c r="H7" i="27"/>
  <c r="O7" i="27"/>
  <c r="H8" i="27"/>
  <c r="O8" i="27"/>
  <c r="O6" i="10"/>
  <c r="H6" i="10"/>
  <c r="O7" i="10"/>
  <c r="H7" i="10"/>
  <c r="O8" i="10"/>
  <c r="H8" i="10"/>
  <c r="O9" i="10"/>
  <c r="H9" i="10"/>
  <c r="O10" i="10"/>
  <c r="H10" i="10"/>
  <c r="G5" i="33"/>
  <c r="O22" i="44"/>
  <c r="H12" i="33"/>
  <c r="H5" i="20"/>
  <c r="N5" i="20"/>
  <c r="H6" i="20"/>
  <c r="N6" i="20"/>
  <c r="H7" i="20"/>
  <c r="N7" i="20"/>
  <c r="H8" i="20"/>
  <c r="N8" i="20"/>
  <c r="P4" i="26"/>
  <c r="O17" i="26"/>
  <c r="P13" i="26"/>
  <c r="P12" i="26"/>
  <c r="P11" i="26"/>
  <c r="P10" i="26"/>
  <c r="P9" i="26"/>
  <c r="P8" i="26"/>
  <c r="P7" i="26"/>
  <c r="P6" i="26"/>
  <c r="P5" i="26"/>
  <c r="G19" i="25"/>
  <c r="K4" i="25"/>
  <c r="M4" i="25" s="1"/>
  <c r="M15" i="25"/>
  <c r="N15" i="25" s="1"/>
  <c r="M14" i="25"/>
  <c r="N14" i="25" s="1"/>
  <c r="M13" i="25"/>
  <c r="N13" i="25" s="1"/>
  <c r="M12" i="25"/>
  <c r="N12" i="25" s="1"/>
  <c r="M11" i="25"/>
  <c r="N11" i="25" s="1"/>
  <c r="M10" i="25"/>
  <c r="N10" i="25" s="1"/>
  <c r="M9" i="25"/>
  <c r="N9" i="25" s="1"/>
  <c r="M7" i="25"/>
  <c r="N7" i="25" s="1"/>
  <c r="M6" i="25"/>
  <c r="N6" i="25" s="1"/>
  <c r="M5" i="25"/>
  <c r="N5" i="25" s="1"/>
  <c r="N3" i="29"/>
  <c r="N14" i="29"/>
  <c r="N13" i="29"/>
  <c r="N12" i="29"/>
  <c r="N11" i="29"/>
  <c r="N9" i="29"/>
  <c r="N8" i="29"/>
  <c r="N7" i="29"/>
  <c r="N6" i="29"/>
  <c r="N5" i="29"/>
  <c r="N4" i="29"/>
  <c r="C11" i="17"/>
  <c r="D11" i="17"/>
  <c r="I11" i="17"/>
  <c r="J11" i="17"/>
  <c r="O11" i="17"/>
  <c r="H11" i="17" s="1"/>
  <c r="C14" i="22"/>
  <c r="D14" i="22"/>
  <c r="J14" i="22"/>
  <c r="O8" i="9"/>
  <c r="O7" i="9"/>
  <c r="N7" i="9" l="1"/>
  <c r="H7" i="9"/>
  <c r="N8" i="9"/>
  <c r="H8" i="9"/>
  <c r="N16" i="29"/>
  <c r="M19" i="25"/>
  <c r="N4" i="25"/>
  <c r="N19" i="25" s="1"/>
  <c r="N11" i="17"/>
  <c r="M11" i="17" s="1"/>
  <c r="C15" i="35" l="1"/>
  <c r="D15" i="35"/>
  <c r="I15" i="35"/>
  <c r="J15" i="35"/>
  <c r="O15" i="35"/>
  <c r="H15" i="35" s="1"/>
  <c r="N15" i="35"/>
  <c r="C14" i="35"/>
  <c r="D14" i="35"/>
  <c r="I14" i="35"/>
  <c r="J14" i="35"/>
  <c r="O14" i="35"/>
  <c r="H14" i="35" s="1"/>
  <c r="F14" i="35" s="1"/>
  <c r="C13" i="35"/>
  <c r="D13" i="35"/>
  <c r="I13" i="35"/>
  <c r="J13" i="35"/>
  <c r="O13" i="35"/>
  <c r="H13" i="35" s="1"/>
  <c r="C12" i="35"/>
  <c r="D12" i="35"/>
  <c r="I12" i="35"/>
  <c r="J12" i="35"/>
  <c r="O12" i="35"/>
  <c r="H12" i="35" s="1"/>
  <c r="N12" i="35"/>
  <c r="C14" i="5"/>
  <c r="D14" i="5"/>
  <c r="I14" i="5"/>
  <c r="J14" i="5"/>
  <c r="O14" i="5"/>
  <c r="N14" i="5" s="1"/>
  <c r="H14" i="5"/>
  <c r="C5" i="5"/>
  <c r="D5" i="5"/>
  <c r="I5" i="5"/>
  <c r="J5" i="5"/>
  <c r="O5" i="5"/>
  <c r="N5" i="5" s="1"/>
  <c r="L5" i="5" s="1"/>
  <c r="H5" i="5"/>
  <c r="F5" i="5" s="1"/>
  <c r="C4" i="5"/>
  <c r="D4" i="5"/>
  <c r="I4" i="5"/>
  <c r="J4" i="5"/>
  <c r="O4" i="5"/>
  <c r="H4" i="5" s="1"/>
  <c r="B19" i="22"/>
  <c r="J13" i="23"/>
  <c r="D13" i="23"/>
  <c r="C13" i="23"/>
  <c r="J12" i="23"/>
  <c r="D12" i="23"/>
  <c r="C12" i="23"/>
  <c r="J11" i="23"/>
  <c r="D11" i="23"/>
  <c r="C11" i="23"/>
  <c r="J10" i="23"/>
  <c r="D10" i="23"/>
  <c r="C10" i="23"/>
  <c r="J14" i="23"/>
  <c r="D14" i="23"/>
  <c r="C14" i="23"/>
  <c r="B17" i="23"/>
  <c r="J7" i="22"/>
  <c r="D7" i="22"/>
  <c r="C7" i="22"/>
  <c r="J6" i="22"/>
  <c r="D6" i="22"/>
  <c r="C6" i="22"/>
  <c r="J4" i="22"/>
  <c r="D4" i="22"/>
  <c r="C4" i="22"/>
  <c r="J5" i="22"/>
  <c r="D5" i="22"/>
  <c r="C5" i="22"/>
  <c r="J8" i="22"/>
  <c r="D8" i="22"/>
  <c r="C8" i="22"/>
  <c r="J15" i="22"/>
  <c r="D15" i="22"/>
  <c r="C15" i="22"/>
  <c r="L3" i="22"/>
  <c r="J13" i="22"/>
  <c r="D13" i="22"/>
  <c r="C13" i="22"/>
  <c r="J12" i="22"/>
  <c r="D12" i="22"/>
  <c r="C12" i="22"/>
  <c r="J11" i="22"/>
  <c r="D11" i="22"/>
  <c r="C11" i="22"/>
  <c r="J10" i="22"/>
  <c r="D10" i="22"/>
  <c r="C10" i="22"/>
  <c r="J9" i="22"/>
  <c r="D9" i="22"/>
  <c r="C9" i="22"/>
  <c r="K12" i="12"/>
  <c r="K14" i="12"/>
  <c r="K19" i="12"/>
  <c r="K13" i="12"/>
  <c r="K5" i="12"/>
  <c r="K6" i="12"/>
  <c r="K7" i="12"/>
  <c r="K8" i="12"/>
  <c r="K9" i="12"/>
  <c r="K10" i="12"/>
  <c r="K11" i="12"/>
  <c r="K3" i="12"/>
  <c r="D12" i="12"/>
  <c r="D14" i="12"/>
  <c r="D19" i="12"/>
  <c r="D13" i="12"/>
  <c r="P12" i="12"/>
  <c r="P14" i="12"/>
  <c r="P13" i="12"/>
  <c r="C14" i="12"/>
  <c r="C12" i="12"/>
  <c r="C13" i="12"/>
  <c r="F4" i="5" l="1"/>
  <c r="G4" i="5"/>
  <c r="N4" i="5"/>
  <c r="G5" i="5"/>
  <c r="M5" i="5"/>
  <c r="O13" i="12"/>
  <c r="H13" i="12"/>
  <c r="O14" i="12"/>
  <c r="H14" i="12"/>
  <c r="O12" i="12"/>
  <c r="H12" i="12"/>
  <c r="O19" i="22"/>
  <c r="N14" i="35"/>
  <c r="F13" i="35"/>
  <c r="G13" i="35"/>
  <c r="G14" i="35"/>
  <c r="N13" i="35"/>
  <c r="F15" i="35"/>
  <c r="G15" i="35"/>
  <c r="F3" i="22"/>
  <c r="N17" i="24"/>
  <c r="J14" i="29"/>
  <c r="I14" i="29"/>
  <c r="D14" i="29"/>
  <c r="C14" i="29"/>
  <c r="J9" i="29"/>
  <c r="I9" i="29"/>
  <c r="D9" i="29"/>
  <c r="C9" i="29"/>
  <c r="J8" i="29"/>
  <c r="I8" i="29"/>
  <c r="D8" i="29"/>
  <c r="C8" i="29"/>
  <c r="J7" i="29"/>
  <c r="I7" i="29"/>
  <c r="D7" i="29"/>
  <c r="C7" i="29"/>
  <c r="J6" i="29"/>
  <c r="I6" i="29"/>
  <c r="D6" i="29"/>
  <c r="C6" i="29"/>
  <c r="J5" i="29"/>
  <c r="I5" i="29"/>
  <c r="D5" i="29"/>
  <c r="C5" i="29"/>
  <c r="J4" i="29"/>
  <c r="I4" i="29"/>
  <c r="D4" i="29"/>
  <c r="C4" i="29"/>
  <c r="J3" i="29"/>
  <c r="I3" i="29"/>
  <c r="D3" i="29"/>
  <c r="C3" i="29"/>
  <c r="N18" i="25"/>
  <c r="C15" i="25"/>
  <c r="C14" i="25"/>
  <c r="C13" i="25"/>
  <c r="C12" i="25"/>
  <c r="C11" i="25"/>
  <c r="C10" i="25"/>
  <c r="C9" i="25"/>
  <c r="C13" i="24"/>
  <c r="C12" i="24"/>
  <c r="C11" i="24"/>
  <c r="C10" i="24"/>
  <c r="C9" i="24"/>
  <c r="C8" i="24"/>
  <c r="C7" i="24"/>
  <c r="K13" i="26"/>
  <c r="J13" i="26"/>
  <c r="D13" i="26"/>
  <c r="C13" i="26"/>
  <c r="K12" i="26"/>
  <c r="J12" i="26"/>
  <c r="D12" i="26"/>
  <c r="C12" i="26"/>
  <c r="K11" i="26"/>
  <c r="J11" i="26"/>
  <c r="D11" i="26"/>
  <c r="C11" i="26"/>
  <c r="K10" i="26"/>
  <c r="J10" i="26"/>
  <c r="D10" i="26"/>
  <c r="C10" i="26"/>
  <c r="K9" i="26"/>
  <c r="J9" i="26"/>
  <c r="D9" i="26"/>
  <c r="C9" i="26"/>
  <c r="K8" i="26"/>
  <c r="J8" i="26"/>
  <c r="D8" i="26"/>
  <c r="C8" i="26"/>
  <c r="K7" i="26"/>
  <c r="J7" i="26"/>
  <c r="D7" i="26"/>
  <c r="C7" i="26"/>
  <c r="M3" i="26"/>
  <c r="M17" i="23"/>
  <c r="G17" i="23"/>
  <c r="O16" i="23"/>
  <c r="J15" i="23"/>
  <c r="D15" i="23"/>
  <c r="C15" i="23"/>
  <c r="J8" i="23"/>
  <c r="D8" i="23"/>
  <c r="C8" i="23"/>
  <c r="J7" i="23"/>
  <c r="D7" i="23"/>
  <c r="C7" i="23"/>
  <c r="J6" i="23"/>
  <c r="D6" i="23"/>
  <c r="C6" i="23"/>
  <c r="J5" i="23"/>
  <c r="D5" i="23"/>
  <c r="C5" i="23"/>
  <c r="J4" i="23"/>
  <c r="D4" i="23"/>
  <c r="C4" i="23"/>
  <c r="J3" i="23"/>
  <c r="D3" i="23"/>
  <c r="C3" i="23"/>
  <c r="O18" i="22"/>
  <c r="P5" i="12"/>
  <c r="O5" i="12" s="1"/>
  <c r="P6" i="12"/>
  <c r="O6" i="12" s="1"/>
  <c r="P7" i="12"/>
  <c r="H7" i="12" s="1"/>
  <c r="P8" i="12"/>
  <c r="O8" i="12" s="1"/>
  <c r="P9" i="12"/>
  <c r="O9" i="12" s="1"/>
  <c r="P10" i="12"/>
  <c r="O10" i="12" s="1"/>
  <c r="P11" i="12"/>
  <c r="H11" i="12" s="1"/>
  <c r="P19" i="12"/>
  <c r="P3" i="12"/>
  <c r="O4" i="7"/>
  <c r="O5" i="7"/>
  <c r="O6" i="7"/>
  <c r="O7" i="7"/>
  <c r="O8" i="7"/>
  <c r="O9" i="7"/>
  <c r="O10" i="7"/>
  <c r="O11" i="7"/>
  <c r="O12" i="7"/>
  <c r="O13" i="7"/>
  <c r="O14" i="7"/>
  <c r="O3" i="7"/>
  <c r="J4" i="7"/>
  <c r="J5" i="7"/>
  <c r="J6" i="7"/>
  <c r="J7" i="7"/>
  <c r="J8" i="7"/>
  <c r="J9" i="7"/>
  <c r="J10" i="7"/>
  <c r="J11" i="7"/>
  <c r="J12" i="7"/>
  <c r="J13" i="7"/>
  <c r="J14" i="7"/>
  <c r="J3" i="7"/>
  <c r="O4" i="6"/>
  <c r="O5" i="6"/>
  <c r="H5" i="6" s="1"/>
  <c r="O6" i="6"/>
  <c r="N6" i="6" s="1"/>
  <c r="M6" i="6" s="1"/>
  <c r="O7" i="6"/>
  <c r="H7" i="6" s="1"/>
  <c r="O8" i="6"/>
  <c r="O9" i="6"/>
  <c r="H9" i="6" s="1"/>
  <c r="O10" i="6"/>
  <c r="H10" i="6" s="1"/>
  <c r="O11" i="6"/>
  <c r="H11" i="6" s="1"/>
  <c r="G11" i="6" s="1"/>
  <c r="O12" i="6"/>
  <c r="O13" i="6"/>
  <c r="H13" i="6" s="1"/>
  <c r="O14" i="6"/>
  <c r="N14" i="6" s="1"/>
  <c r="M14" i="6" s="1"/>
  <c r="O3" i="6"/>
  <c r="H3" i="6" s="1"/>
  <c r="G3" i="6" s="1"/>
  <c r="J4" i="6"/>
  <c r="J5" i="6"/>
  <c r="J6" i="6"/>
  <c r="J7" i="6"/>
  <c r="J8" i="6"/>
  <c r="J9" i="6"/>
  <c r="J10" i="6"/>
  <c r="J11" i="6"/>
  <c r="J12" i="6"/>
  <c r="J13" i="6"/>
  <c r="J14" i="6"/>
  <c r="J3" i="6"/>
  <c r="I4" i="6"/>
  <c r="I5" i="6"/>
  <c r="I6" i="6"/>
  <c r="I7" i="6"/>
  <c r="I8" i="6"/>
  <c r="I9" i="6"/>
  <c r="I10" i="6"/>
  <c r="I11" i="6"/>
  <c r="I12" i="6"/>
  <c r="I13" i="6"/>
  <c r="I14" i="6"/>
  <c r="J7" i="5"/>
  <c r="J8" i="5"/>
  <c r="J9" i="5"/>
  <c r="J10" i="5"/>
  <c r="J11" i="5"/>
  <c r="J12" i="5"/>
  <c r="J13" i="5"/>
  <c r="J19" i="5"/>
  <c r="J3" i="5"/>
  <c r="B25" i="10"/>
  <c r="B17" i="9"/>
  <c r="B21" i="27"/>
  <c r="J19" i="12"/>
  <c r="C19" i="12"/>
  <c r="J11" i="12"/>
  <c r="D11" i="12"/>
  <c r="C11" i="12"/>
  <c r="J10" i="12"/>
  <c r="D10" i="12"/>
  <c r="C10" i="12"/>
  <c r="J9" i="12"/>
  <c r="D9" i="12"/>
  <c r="C9" i="12"/>
  <c r="J8" i="12"/>
  <c r="D8" i="12"/>
  <c r="C8" i="12"/>
  <c r="J7" i="12"/>
  <c r="D7" i="12"/>
  <c r="C7" i="12"/>
  <c r="J6" i="12"/>
  <c r="D6" i="12"/>
  <c r="C6" i="12"/>
  <c r="J5" i="12"/>
  <c r="D5" i="12"/>
  <c r="C5" i="12"/>
  <c r="J3" i="12"/>
  <c r="D3" i="12"/>
  <c r="C3" i="12"/>
  <c r="I14" i="7"/>
  <c r="D14" i="7"/>
  <c r="C14" i="7"/>
  <c r="I13" i="7"/>
  <c r="D13" i="7"/>
  <c r="C13" i="7"/>
  <c r="I12" i="7"/>
  <c r="D12" i="7"/>
  <c r="C12" i="7"/>
  <c r="I11" i="7"/>
  <c r="D11" i="7"/>
  <c r="C11" i="7"/>
  <c r="I10" i="7"/>
  <c r="D10" i="7"/>
  <c r="C10" i="7"/>
  <c r="I9" i="7"/>
  <c r="D9" i="7"/>
  <c r="C9" i="7"/>
  <c r="I8" i="7"/>
  <c r="D8" i="7"/>
  <c r="C8" i="7"/>
  <c r="I7" i="7"/>
  <c r="D7" i="7"/>
  <c r="C7" i="7"/>
  <c r="I6" i="7"/>
  <c r="D6" i="7"/>
  <c r="C6" i="7"/>
  <c r="I5" i="7"/>
  <c r="D5" i="7"/>
  <c r="C5" i="7"/>
  <c r="I4" i="7"/>
  <c r="D4" i="7"/>
  <c r="C4" i="7"/>
  <c r="I3" i="7"/>
  <c r="D3" i="7"/>
  <c r="C3" i="7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  <c r="I3" i="6"/>
  <c r="D3" i="6"/>
  <c r="C3" i="6"/>
  <c r="O19" i="5"/>
  <c r="N19" i="5" s="1"/>
  <c r="I19" i="5"/>
  <c r="D19" i="5"/>
  <c r="C19" i="5"/>
  <c r="O13" i="5"/>
  <c r="N13" i="5" s="1"/>
  <c r="I13" i="5"/>
  <c r="D13" i="5"/>
  <c r="C13" i="5"/>
  <c r="O12" i="5"/>
  <c r="N12" i="5" s="1"/>
  <c r="I12" i="5"/>
  <c r="D12" i="5"/>
  <c r="C12" i="5"/>
  <c r="O11" i="5"/>
  <c r="H11" i="5" s="1"/>
  <c r="I11" i="5"/>
  <c r="D11" i="5"/>
  <c r="C11" i="5"/>
  <c r="O10" i="5"/>
  <c r="H10" i="5" s="1"/>
  <c r="I10" i="5"/>
  <c r="D10" i="5"/>
  <c r="C10" i="5"/>
  <c r="O9" i="5"/>
  <c r="N9" i="5" s="1"/>
  <c r="I9" i="5"/>
  <c r="D9" i="5"/>
  <c r="C9" i="5"/>
  <c r="O8" i="5"/>
  <c r="H8" i="5" s="1"/>
  <c r="I8" i="5"/>
  <c r="D8" i="5"/>
  <c r="C8" i="5"/>
  <c r="O7" i="5"/>
  <c r="N7" i="5" s="1"/>
  <c r="I7" i="5"/>
  <c r="D7" i="5"/>
  <c r="C7" i="5"/>
  <c r="O3" i="5"/>
  <c r="I3" i="5"/>
  <c r="D3" i="5"/>
  <c r="C3" i="5"/>
  <c r="O16" i="20"/>
  <c r="H16" i="20" s="1"/>
  <c r="J16" i="20"/>
  <c r="I16" i="20"/>
  <c r="D16" i="20"/>
  <c r="C16" i="20"/>
  <c r="O15" i="20"/>
  <c r="N15" i="20"/>
  <c r="J15" i="20"/>
  <c r="I15" i="20"/>
  <c r="H15" i="20"/>
  <c r="D15" i="20"/>
  <c r="C15" i="20"/>
  <c r="O14" i="20"/>
  <c r="H14" i="20" s="1"/>
  <c r="J14" i="20"/>
  <c r="I14" i="20"/>
  <c r="D14" i="20"/>
  <c r="C14" i="20"/>
  <c r="O13" i="20"/>
  <c r="N13" i="20" s="1"/>
  <c r="J13" i="20"/>
  <c r="I13" i="20"/>
  <c r="D13" i="20"/>
  <c r="C13" i="20"/>
  <c r="O12" i="20"/>
  <c r="H12" i="20" s="1"/>
  <c r="N12" i="20"/>
  <c r="J12" i="20"/>
  <c r="I12" i="20"/>
  <c r="D12" i="20"/>
  <c r="C12" i="20"/>
  <c r="O11" i="20"/>
  <c r="N11" i="20" s="1"/>
  <c r="J11" i="20"/>
  <c r="I11" i="20"/>
  <c r="D11" i="20"/>
  <c r="C11" i="20"/>
  <c r="O10" i="20"/>
  <c r="N10" i="20" s="1"/>
  <c r="J10" i="20"/>
  <c r="I10" i="20"/>
  <c r="D10" i="20"/>
  <c r="C10" i="20"/>
  <c r="O9" i="20"/>
  <c r="N9" i="20" s="1"/>
  <c r="J9" i="20"/>
  <c r="I9" i="20"/>
  <c r="D9" i="20"/>
  <c r="C9" i="20"/>
  <c r="O3" i="20"/>
  <c r="N3" i="20" s="1"/>
  <c r="J3" i="20"/>
  <c r="I3" i="20"/>
  <c r="D3" i="20"/>
  <c r="C3" i="20"/>
  <c r="P18" i="10"/>
  <c r="H18" i="10" s="1"/>
  <c r="G18" i="10" s="1"/>
  <c r="O18" i="10"/>
  <c r="M18" i="10" s="1"/>
  <c r="K18" i="10"/>
  <c r="J18" i="10"/>
  <c r="D18" i="10"/>
  <c r="C18" i="10"/>
  <c r="P17" i="10"/>
  <c r="H17" i="10" s="1"/>
  <c r="O17" i="10"/>
  <c r="K17" i="10"/>
  <c r="J17" i="10"/>
  <c r="D17" i="10"/>
  <c r="C17" i="10"/>
  <c r="P16" i="10"/>
  <c r="O16" i="10" s="1"/>
  <c r="K16" i="10"/>
  <c r="J16" i="10"/>
  <c r="D16" i="10"/>
  <c r="C16" i="10"/>
  <c r="P15" i="10"/>
  <c r="H15" i="10" s="1"/>
  <c r="K15" i="10"/>
  <c r="J15" i="10"/>
  <c r="D15" i="10"/>
  <c r="C15" i="10"/>
  <c r="P14" i="10"/>
  <c r="H14" i="10" s="1"/>
  <c r="O14" i="10"/>
  <c r="K14" i="10"/>
  <c r="J14" i="10"/>
  <c r="D14" i="10"/>
  <c r="C14" i="10"/>
  <c r="P13" i="10"/>
  <c r="H13" i="10" s="1"/>
  <c r="F13" i="10" s="1"/>
  <c r="O13" i="10"/>
  <c r="M13" i="10" s="1"/>
  <c r="K13" i="10"/>
  <c r="J13" i="10"/>
  <c r="D13" i="10"/>
  <c r="C13" i="10"/>
  <c r="P12" i="10"/>
  <c r="O12" i="10" s="1"/>
  <c r="K12" i="10"/>
  <c r="J12" i="10"/>
  <c r="D12" i="10"/>
  <c r="C12" i="10"/>
  <c r="P11" i="10"/>
  <c r="H11" i="10" s="1"/>
  <c r="K11" i="10"/>
  <c r="J11" i="10"/>
  <c r="D11" i="10"/>
  <c r="C11" i="10"/>
  <c r="P4" i="10"/>
  <c r="H4" i="10" s="1"/>
  <c r="O4" i="10"/>
  <c r="N4" i="10" s="1"/>
  <c r="K4" i="10"/>
  <c r="J4" i="10"/>
  <c r="D4" i="10"/>
  <c r="C4" i="10"/>
  <c r="O15" i="9"/>
  <c r="N15" i="9" s="1"/>
  <c r="J15" i="9"/>
  <c r="I15" i="9"/>
  <c r="D15" i="9"/>
  <c r="C15" i="9"/>
  <c r="O14" i="9"/>
  <c r="N14" i="9" s="1"/>
  <c r="J14" i="9"/>
  <c r="I14" i="9"/>
  <c r="D14" i="9"/>
  <c r="C14" i="9"/>
  <c r="O13" i="9"/>
  <c r="H13" i="9" s="1"/>
  <c r="J13" i="9"/>
  <c r="I13" i="9"/>
  <c r="D13" i="9"/>
  <c r="C13" i="9"/>
  <c r="O12" i="9"/>
  <c r="N12" i="9" s="1"/>
  <c r="J12" i="9"/>
  <c r="I12" i="9"/>
  <c r="H12" i="9"/>
  <c r="D12" i="9"/>
  <c r="C12" i="9"/>
  <c r="O11" i="9"/>
  <c r="N11" i="9" s="1"/>
  <c r="L11" i="9" s="1"/>
  <c r="J11" i="9"/>
  <c r="I11" i="9"/>
  <c r="D11" i="9"/>
  <c r="C11" i="9"/>
  <c r="O10" i="9"/>
  <c r="N10" i="9" s="1"/>
  <c r="J10" i="9"/>
  <c r="I10" i="9"/>
  <c r="D10" i="9"/>
  <c r="C10" i="9"/>
  <c r="O9" i="9"/>
  <c r="H9" i="9" s="1"/>
  <c r="J9" i="9"/>
  <c r="I9" i="9"/>
  <c r="D9" i="9"/>
  <c r="C9" i="9"/>
  <c r="O5" i="9"/>
  <c r="H5" i="9" s="1"/>
  <c r="J5" i="9"/>
  <c r="I5" i="9"/>
  <c r="D5" i="9"/>
  <c r="C5" i="9"/>
  <c r="O4" i="9"/>
  <c r="N4" i="9" s="1"/>
  <c r="J4" i="9"/>
  <c r="I4" i="9"/>
  <c r="D4" i="9"/>
  <c r="C4" i="9"/>
  <c r="O3" i="9"/>
  <c r="N3" i="9" s="1"/>
  <c r="L3" i="9" s="1"/>
  <c r="J3" i="9"/>
  <c r="I3" i="9"/>
  <c r="D3" i="9"/>
  <c r="C3" i="9"/>
  <c r="P17" i="27"/>
  <c r="O17" i="27" s="1"/>
  <c r="K17" i="27"/>
  <c r="J17" i="27"/>
  <c r="D17" i="27"/>
  <c r="C17" i="27"/>
  <c r="P16" i="27"/>
  <c r="H16" i="27" s="1"/>
  <c r="O16" i="27"/>
  <c r="K16" i="27"/>
  <c r="J16" i="27"/>
  <c r="D16" i="27"/>
  <c r="C16" i="27"/>
  <c r="P15" i="27"/>
  <c r="O15" i="27" s="1"/>
  <c r="K15" i="27"/>
  <c r="J15" i="27"/>
  <c r="H15" i="27"/>
  <c r="D15" i="27"/>
  <c r="C15" i="27"/>
  <c r="P14" i="27"/>
  <c r="O14" i="27"/>
  <c r="K14" i="27"/>
  <c r="J14" i="27"/>
  <c r="H14" i="27"/>
  <c r="D14" i="27"/>
  <c r="C14" i="27"/>
  <c r="P13" i="27"/>
  <c r="O13" i="27" s="1"/>
  <c r="K13" i="27"/>
  <c r="J13" i="27"/>
  <c r="D13" i="27"/>
  <c r="C13" i="27"/>
  <c r="P12" i="27"/>
  <c r="H12" i="27" s="1"/>
  <c r="K12" i="27"/>
  <c r="J12" i="27"/>
  <c r="D12" i="27"/>
  <c r="C12" i="27"/>
  <c r="P11" i="27"/>
  <c r="O11" i="27" s="1"/>
  <c r="K11" i="27"/>
  <c r="J11" i="27"/>
  <c r="H11" i="27"/>
  <c r="D11" i="27"/>
  <c r="C11" i="27"/>
  <c r="P10" i="27"/>
  <c r="O10" i="27"/>
  <c r="K10" i="27"/>
  <c r="J10" i="27"/>
  <c r="H10" i="27"/>
  <c r="D10" i="27"/>
  <c r="C10" i="27"/>
  <c r="P9" i="27"/>
  <c r="O9" i="27" s="1"/>
  <c r="K9" i="27"/>
  <c r="J9" i="27"/>
  <c r="D9" i="27"/>
  <c r="C9" i="27"/>
  <c r="P3" i="27"/>
  <c r="O3" i="27"/>
  <c r="K3" i="27"/>
  <c r="J3" i="27"/>
  <c r="D3" i="27"/>
  <c r="C3" i="27"/>
  <c r="N14" i="20" l="1"/>
  <c r="M14" i="20" s="1"/>
  <c r="M4" i="5"/>
  <c r="L4" i="5"/>
  <c r="P21" i="27"/>
  <c r="H3" i="27"/>
  <c r="F3" i="27" s="1"/>
  <c r="N3" i="5"/>
  <c r="L3" i="5" s="1"/>
  <c r="O22" i="5"/>
  <c r="G3" i="27"/>
  <c r="N3" i="27"/>
  <c r="M3" i="27"/>
  <c r="G12" i="27"/>
  <c r="F12" i="27"/>
  <c r="G15" i="27"/>
  <c r="F15" i="27"/>
  <c r="N15" i="27"/>
  <c r="M15" i="27"/>
  <c r="N17" i="27"/>
  <c r="M17" i="27"/>
  <c r="N12" i="6"/>
  <c r="H12" i="6"/>
  <c r="N8" i="6"/>
  <c r="M8" i="6" s="1"/>
  <c r="L8" i="6" s="1"/>
  <c r="H8" i="6"/>
  <c r="G8" i="6" s="1"/>
  <c r="N4" i="6"/>
  <c r="H4" i="6"/>
  <c r="N3" i="7"/>
  <c r="H3" i="7"/>
  <c r="N14" i="7"/>
  <c r="H14" i="7"/>
  <c r="N13" i="7"/>
  <c r="H13" i="7"/>
  <c r="N12" i="7"/>
  <c r="L12" i="7" s="1"/>
  <c r="H12" i="7"/>
  <c r="N11" i="7"/>
  <c r="H11" i="7"/>
  <c r="G11" i="7" s="1"/>
  <c r="N10" i="7"/>
  <c r="H10" i="7"/>
  <c r="F10" i="7" s="1"/>
  <c r="N9" i="7"/>
  <c r="H9" i="7"/>
  <c r="N8" i="7"/>
  <c r="L8" i="7" s="1"/>
  <c r="H8" i="7"/>
  <c r="N7" i="7"/>
  <c r="H7" i="7"/>
  <c r="G7" i="7" s="1"/>
  <c r="N6" i="7"/>
  <c r="H6" i="7"/>
  <c r="F6" i="7" s="1"/>
  <c r="N5" i="7"/>
  <c r="H5" i="7"/>
  <c r="N4" i="7"/>
  <c r="L4" i="7" s="1"/>
  <c r="H4" i="7"/>
  <c r="H3" i="12"/>
  <c r="O3" i="12"/>
  <c r="O19" i="12"/>
  <c r="N19" i="12" s="1"/>
  <c r="H19" i="12"/>
  <c r="G12" i="12"/>
  <c r="F12" i="12"/>
  <c r="M12" i="12"/>
  <c r="N12" i="12"/>
  <c r="G13" i="12"/>
  <c r="F13" i="12"/>
  <c r="M13" i="12"/>
  <c r="N13" i="12"/>
  <c r="H11" i="9"/>
  <c r="F11" i="9" s="1"/>
  <c r="H15" i="9"/>
  <c r="F15" i="9" s="1"/>
  <c r="N5" i="9"/>
  <c r="M5" i="9" s="1"/>
  <c r="N9" i="9"/>
  <c r="M11" i="9"/>
  <c r="M13" i="35"/>
  <c r="L13" i="35"/>
  <c r="O17" i="23"/>
  <c r="H9" i="12"/>
  <c r="H8" i="12"/>
  <c r="H6" i="12"/>
  <c r="H10" i="12"/>
  <c r="G10" i="12" s="1"/>
  <c r="H5" i="12"/>
  <c r="N10" i="12"/>
  <c r="M10" i="12"/>
  <c r="M19" i="12"/>
  <c r="O11" i="12"/>
  <c r="O7" i="12"/>
  <c r="M7" i="12" s="1"/>
  <c r="P17" i="26"/>
  <c r="N3" i="6"/>
  <c r="M3" i="6" s="1"/>
  <c r="L3" i="6" s="1"/>
  <c r="N7" i="6"/>
  <c r="M7" i="6" s="1"/>
  <c r="N10" i="6"/>
  <c r="M10" i="6" s="1"/>
  <c r="H14" i="6"/>
  <c r="F14" i="6" s="1"/>
  <c r="H6" i="6"/>
  <c r="N13" i="6"/>
  <c r="M13" i="6" s="1"/>
  <c r="L13" i="6" s="1"/>
  <c r="N9" i="6"/>
  <c r="M9" i="6" s="1"/>
  <c r="L9" i="6" s="1"/>
  <c r="N5" i="6"/>
  <c r="M5" i="6" s="1"/>
  <c r="L5" i="6" s="1"/>
  <c r="N11" i="6"/>
  <c r="M11" i="6" s="1"/>
  <c r="L11" i="6" s="1"/>
  <c r="N11" i="5"/>
  <c r="N8" i="5"/>
  <c r="M19" i="5"/>
  <c r="L19" i="5"/>
  <c r="L9" i="5"/>
  <c r="M9" i="5"/>
  <c r="L12" i="5"/>
  <c r="M12" i="5"/>
  <c r="H19" i="5"/>
  <c r="G19" i="5" s="1"/>
  <c r="N10" i="5"/>
  <c r="H13" i="5"/>
  <c r="G3" i="12"/>
  <c r="G3" i="7"/>
  <c r="L7" i="6"/>
  <c r="M4" i="6"/>
  <c r="L4" i="6" s="1"/>
  <c r="G7" i="6"/>
  <c r="M12" i="6"/>
  <c r="L12" i="6" s="1"/>
  <c r="H3" i="5"/>
  <c r="H7" i="5"/>
  <c r="L3" i="20"/>
  <c r="M3" i="20"/>
  <c r="L11" i="20"/>
  <c r="M11" i="20"/>
  <c r="F14" i="20"/>
  <c r="G14" i="20"/>
  <c r="H3" i="20"/>
  <c r="G3" i="20" s="1"/>
  <c r="H10" i="20"/>
  <c r="L14" i="20"/>
  <c r="N16" i="20"/>
  <c r="M16" i="20" s="1"/>
  <c r="H11" i="20"/>
  <c r="G11" i="20" s="1"/>
  <c r="O11" i="10"/>
  <c r="N13" i="10"/>
  <c r="N18" i="10"/>
  <c r="P25" i="10"/>
  <c r="F4" i="10"/>
  <c r="G4" i="10"/>
  <c r="M4" i="10"/>
  <c r="G13" i="10"/>
  <c r="O15" i="10"/>
  <c r="F5" i="9"/>
  <c r="G5" i="9"/>
  <c r="L15" i="9"/>
  <c r="M15" i="9"/>
  <c r="H3" i="9"/>
  <c r="G3" i="9" s="1"/>
  <c r="N13" i="9"/>
  <c r="M3" i="9"/>
  <c r="F7" i="12"/>
  <c r="G7" i="12"/>
  <c r="G4" i="7"/>
  <c r="F4" i="7"/>
  <c r="G12" i="7"/>
  <c r="F12" i="7"/>
  <c r="G8" i="7"/>
  <c r="F8" i="7"/>
  <c r="F7" i="7"/>
  <c r="F11" i="7"/>
  <c r="G4" i="6"/>
  <c r="F4" i="6"/>
  <c r="L6" i="6"/>
  <c r="G12" i="6"/>
  <c r="F12" i="6"/>
  <c r="L14" i="6"/>
  <c r="L10" i="6"/>
  <c r="F3" i="6"/>
  <c r="F7" i="6"/>
  <c r="F11" i="6"/>
  <c r="H9" i="5"/>
  <c r="H12" i="5"/>
  <c r="F16" i="20"/>
  <c r="G16" i="20"/>
  <c r="F3" i="20"/>
  <c r="H9" i="20"/>
  <c r="H13" i="20"/>
  <c r="N16" i="10"/>
  <c r="M16" i="10"/>
  <c r="H12" i="10"/>
  <c r="H16" i="10"/>
  <c r="F18" i="10"/>
  <c r="M4" i="9"/>
  <c r="L4" i="9"/>
  <c r="F3" i="9"/>
  <c r="H4" i="9"/>
  <c r="H10" i="9"/>
  <c r="H14" i="9"/>
  <c r="O12" i="27"/>
  <c r="H9" i="27"/>
  <c r="H13" i="27"/>
  <c r="H17" i="27"/>
  <c r="G10" i="7" l="1"/>
  <c r="M3" i="5"/>
  <c r="M12" i="7"/>
  <c r="F8" i="6"/>
  <c r="M8" i="7"/>
  <c r="F11" i="20"/>
  <c r="G6" i="7"/>
  <c r="M4" i="7"/>
  <c r="G17" i="27"/>
  <c r="F17" i="27"/>
  <c r="H21" i="27"/>
  <c r="N12" i="27"/>
  <c r="M12" i="27"/>
  <c r="M3" i="12"/>
  <c r="N3" i="12"/>
  <c r="L5" i="7"/>
  <c r="M5" i="7"/>
  <c r="L6" i="7"/>
  <c r="M6" i="7"/>
  <c r="L7" i="7"/>
  <c r="M7" i="7"/>
  <c r="M9" i="7"/>
  <c r="L9" i="7"/>
  <c r="L10" i="7"/>
  <c r="M10" i="7"/>
  <c r="M11" i="7"/>
  <c r="L11" i="7"/>
  <c r="L13" i="7"/>
  <c r="M13" i="7"/>
  <c r="F14" i="7"/>
  <c r="G14" i="7"/>
  <c r="L14" i="7"/>
  <c r="M14" i="7"/>
  <c r="L3" i="7"/>
  <c r="M3" i="7"/>
  <c r="O21" i="27"/>
  <c r="G11" i="9"/>
  <c r="L5" i="9"/>
  <c r="G15" i="9"/>
  <c r="N7" i="12"/>
  <c r="F10" i="12"/>
  <c r="F3" i="7"/>
  <c r="G14" i="6"/>
  <c r="F19" i="5"/>
  <c r="F19" i="12"/>
  <c r="G19" i="12"/>
  <c r="F3" i="12"/>
  <c r="F10" i="6"/>
  <c r="G10" i="6"/>
  <c r="F6" i="6"/>
  <c r="G6" i="6"/>
  <c r="F3" i="5"/>
  <c r="G3" i="5"/>
  <c r="L16" i="20"/>
  <c r="O25" i="10"/>
  <c r="H25" i="10"/>
  <c r="G5" i="7"/>
  <c r="F5" i="7"/>
  <c r="G9" i="7"/>
  <c r="F9" i="7"/>
  <c r="G13" i="7"/>
  <c r="F13" i="7"/>
  <c r="G9" i="6"/>
  <c r="F9" i="6"/>
  <c r="G13" i="6"/>
  <c r="F13" i="6"/>
  <c r="G5" i="6"/>
  <c r="F5" i="6"/>
  <c r="G9" i="5"/>
  <c r="F9" i="5"/>
  <c r="F12" i="5"/>
  <c r="G12" i="5"/>
  <c r="F16" i="10"/>
  <c r="G16" i="10"/>
  <c r="G4" i="9"/>
  <c r="F4" i="9"/>
  <c r="J4" i="16" l="1"/>
  <c r="J5" i="16"/>
  <c r="J6" i="16"/>
  <c r="J7" i="16"/>
  <c r="J8" i="16"/>
  <c r="J9" i="16"/>
  <c r="J10" i="16"/>
  <c r="J11" i="16"/>
  <c r="J12" i="16"/>
  <c r="J13" i="16"/>
  <c r="J14" i="16"/>
  <c r="J15" i="16"/>
  <c r="I4" i="16"/>
  <c r="I5" i="16"/>
  <c r="I6" i="16"/>
  <c r="I7" i="16"/>
  <c r="I8" i="16"/>
  <c r="I9" i="16"/>
  <c r="I10" i="16"/>
  <c r="I11" i="16"/>
  <c r="I12" i="16"/>
  <c r="I13" i="16"/>
  <c r="I14" i="16"/>
  <c r="I15" i="16"/>
  <c r="D4" i="16"/>
  <c r="D5" i="16"/>
  <c r="D6" i="16"/>
  <c r="D7" i="16"/>
  <c r="D8" i="16"/>
  <c r="D9" i="16"/>
  <c r="D10" i="16"/>
  <c r="D11" i="16"/>
  <c r="D12" i="16"/>
  <c r="D13" i="16"/>
  <c r="D14" i="16"/>
  <c r="D15" i="16"/>
  <c r="C4" i="16"/>
  <c r="C5" i="16"/>
  <c r="C6" i="16"/>
  <c r="C7" i="16"/>
  <c r="C8" i="16"/>
  <c r="C9" i="16"/>
  <c r="C10" i="16"/>
  <c r="C11" i="16"/>
  <c r="C12" i="16"/>
  <c r="C13" i="16"/>
  <c r="C14" i="16"/>
  <c r="C15" i="16"/>
  <c r="O4" i="16"/>
  <c r="H4" i="16" s="1"/>
  <c r="O5" i="16"/>
  <c r="H5" i="16" s="1"/>
  <c r="O6" i="16"/>
  <c r="O7" i="16"/>
  <c r="H7" i="16" s="1"/>
  <c r="O8" i="16"/>
  <c r="H8" i="16" s="1"/>
  <c r="O9" i="16"/>
  <c r="H9" i="16" s="1"/>
  <c r="O10" i="16"/>
  <c r="O11" i="16"/>
  <c r="H11" i="16" s="1"/>
  <c r="O12" i="16"/>
  <c r="H12" i="16" s="1"/>
  <c r="O13" i="16"/>
  <c r="O14" i="16"/>
  <c r="H14" i="16" s="1"/>
  <c r="O15" i="16"/>
  <c r="H15" i="16" s="1"/>
  <c r="O3" i="14"/>
  <c r="N3" i="14" s="1"/>
  <c r="M3" i="14" s="1"/>
  <c r="O4" i="14"/>
  <c r="N4" i="14" s="1"/>
  <c r="O5" i="14"/>
  <c r="H5" i="14" s="1"/>
  <c r="O6" i="14"/>
  <c r="N6" i="14" s="1"/>
  <c r="O7" i="14"/>
  <c r="H7" i="14" s="1"/>
  <c r="O8" i="14"/>
  <c r="N8" i="14" s="1"/>
  <c r="O9" i="14"/>
  <c r="H9" i="14" s="1"/>
  <c r="O10" i="14"/>
  <c r="N10" i="14" s="1"/>
  <c r="O11" i="14"/>
  <c r="N11" i="14" s="1"/>
  <c r="O12" i="14"/>
  <c r="N12" i="14" s="1"/>
  <c r="L12" i="14" s="1"/>
  <c r="O13" i="14"/>
  <c r="H13" i="14" s="1"/>
  <c r="B15" i="14"/>
  <c r="J13" i="14"/>
  <c r="I13" i="14"/>
  <c r="D13" i="14"/>
  <c r="C13" i="14"/>
  <c r="J12" i="14"/>
  <c r="I12" i="14"/>
  <c r="D12" i="14"/>
  <c r="C12" i="14"/>
  <c r="J11" i="14"/>
  <c r="I11" i="14"/>
  <c r="D11" i="14"/>
  <c r="C11" i="14"/>
  <c r="J10" i="14"/>
  <c r="I10" i="14"/>
  <c r="D10" i="14"/>
  <c r="C10" i="14"/>
  <c r="J9" i="14"/>
  <c r="I9" i="14"/>
  <c r="D9" i="14"/>
  <c r="C9" i="14"/>
  <c r="J8" i="14"/>
  <c r="I8" i="14"/>
  <c r="D8" i="14"/>
  <c r="C8" i="14"/>
  <c r="N7" i="14"/>
  <c r="M7" i="14" s="1"/>
  <c r="J7" i="14"/>
  <c r="I7" i="14"/>
  <c r="D7" i="14"/>
  <c r="C7" i="14"/>
  <c r="J6" i="14"/>
  <c r="I6" i="14"/>
  <c r="D6" i="14"/>
  <c r="C6" i="14"/>
  <c r="J5" i="14"/>
  <c r="I5" i="14"/>
  <c r="D5" i="14"/>
  <c r="C5" i="14"/>
  <c r="J4" i="14"/>
  <c r="I4" i="14"/>
  <c r="D4" i="14"/>
  <c r="C4" i="14"/>
  <c r="J3" i="14"/>
  <c r="I3" i="14"/>
  <c r="D3" i="14"/>
  <c r="C3" i="14"/>
  <c r="O2" i="14"/>
  <c r="H2" i="14" s="1"/>
  <c r="N2" i="14"/>
  <c r="M2" i="14" s="1"/>
  <c r="J2" i="14"/>
  <c r="I2" i="14"/>
  <c r="D2" i="14"/>
  <c r="C2" i="14"/>
  <c r="B19" i="35"/>
  <c r="O17" i="35"/>
  <c r="N17" i="35" s="1"/>
  <c r="J17" i="35"/>
  <c r="I17" i="35"/>
  <c r="D17" i="35"/>
  <c r="C17" i="35"/>
  <c r="O10" i="35"/>
  <c r="N10" i="35" s="1"/>
  <c r="J10" i="35"/>
  <c r="I10" i="35"/>
  <c r="D10" i="35"/>
  <c r="C10" i="35"/>
  <c r="O9" i="35"/>
  <c r="N9" i="35" s="1"/>
  <c r="J9" i="35"/>
  <c r="I9" i="35"/>
  <c r="D9" i="35"/>
  <c r="C9" i="35"/>
  <c r="O8" i="35"/>
  <c r="N8" i="35" s="1"/>
  <c r="J8" i="35"/>
  <c r="I8" i="35"/>
  <c r="D8" i="35"/>
  <c r="C8" i="35"/>
  <c r="O7" i="35"/>
  <c r="N7" i="35" s="1"/>
  <c r="J7" i="35"/>
  <c r="I7" i="35"/>
  <c r="D7" i="35"/>
  <c r="C7" i="35"/>
  <c r="O6" i="35"/>
  <c r="N6" i="35" s="1"/>
  <c r="J6" i="35"/>
  <c r="I6" i="35"/>
  <c r="D6" i="35"/>
  <c r="C6" i="35"/>
  <c r="O5" i="35"/>
  <c r="N5" i="35" s="1"/>
  <c r="J5" i="35"/>
  <c r="I5" i="35"/>
  <c r="D5" i="35"/>
  <c r="C5" i="35"/>
  <c r="O16" i="35"/>
  <c r="N16" i="35" s="1"/>
  <c r="J16" i="35"/>
  <c r="I16" i="35"/>
  <c r="D16" i="35"/>
  <c r="C16" i="35"/>
  <c r="O4" i="35"/>
  <c r="H4" i="35" s="1"/>
  <c r="J4" i="35"/>
  <c r="I4" i="35"/>
  <c r="D4" i="35"/>
  <c r="C4" i="35"/>
  <c r="O3" i="35"/>
  <c r="N3" i="35" s="1"/>
  <c r="J3" i="35"/>
  <c r="I3" i="35"/>
  <c r="D3" i="35"/>
  <c r="C3" i="35"/>
  <c r="B21" i="15"/>
  <c r="O16" i="15"/>
  <c r="N16" i="15" s="1"/>
  <c r="J16" i="15"/>
  <c r="I16" i="15"/>
  <c r="D16" i="15"/>
  <c r="C16" i="15"/>
  <c r="O15" i="15"/>
  <c r="N15" i="15" s="1"/>
  <c r="J15" i="15"/>
  <c r="I15" i="15"/>
  <c r="D15" i="15"/>
  <c r="C15" i="15"/>
  <c r="O14" i="15"/>
  <c r="N14" i="15" s="1"/>
  <c r="J14" i="15"/>
  <c r="I14" i="15"/>
  <c r="D14" i="15"/>
  <c r="C14" i="15"/>
  <c r="O13" i="15"/>
  <c r="N13" i="15" s="1"/>
  <c r="J13" i="15"/>
  <c r="I13" i="15"/>
  <c r="D13" i="15"/>
  <c r="C13" i="15"/>
  <c r="O12" i="15"/>
  <c r="N12" i="15" s="1"/>
  <c r="J12" i="15"/>
  <c r="I12" i="15"/>
  <c r="D12" i="15"/>
  <c r="C12" i="15"/>
  <c r="O11" i="15"/>
  <c r="N11" i="15" s="1"/>
  <c r="J11" i="15"/>
  <c r="I11" i="15"/>
  <c r="D11" i="15"/>
  <c r="C11" i="15"/>
  <c r="O10" i="15"/>
  <c r="N10" i="15" s="1"/>
  <c r="J10" i="15"/>
  <c r="I10" i="15"/>
  <c r="D10" i="15"/>
  <c r="C10" i="15"/>
  <c r="O9" i="15"/>
  <c r="N9" i="15" s="1"/>
  <c r="J9" i="15"/>
  <c r="I9" i="15"/>
  <c r="D9" i="15"/>
  <c r="C9" i="15"/>
  <c r="O8" i="15"/>
  <c r="N8" i="15" s="1"/>
  <c r="J8" i="15"/>
  <c r="I8" i="15"/>
  <c r="D8" i="15"/>
  <c r="C8" i="15"/>
  <c r="O7" i="15"/>
  <c r="N7" i="15" s="1"/>
  <c r="J7" i="15"/>
  <c r="I7" i="15"/>
  <c r="D7" i="15"/>
  <c r="C7" i="15"/>
  <c r="O6" i="15"/>
  <c r="N6" i="15"/>
  <c r="J6" i="15"/>
  <c r="I6" i="15"/>
  <c r="H6" i="15"/>
  <c r="D6" i="15"/>
  <c r="C6" i="15"/>
  <c r="O5" i="15"/>
  <c r="N5" i="15" s="1"/>
  <c r="J5" i="15"/>
  <c r="I5" i="15"/>
  <c r="D5" i="15"/>
  <c r="C5" i="15"/>
  <c r="O4" i="15"/>
  <c r="N4" i="15" s="1"/>
  <c r="J4" i="15"/>
  <c r="I4" i="15"/>
  <c r="D4" i="15"/>
  <c r="C4" i="15"/>
  <c r="O3" i="15"/>
  <c r="N3" i="15" s="1"/>
  <c r="J3" i="15"/>
  <c r="I3" i="15"/>
  <c r="D3" i="15"/>
  <c r="C3" i="15"/>
  <c r="B22" i="18"/>
  <c r="O15" i="18"/>
  <c r="N15" i="18" s="1"/>
  <c r="J15" i="18"/>
  <c r="I15" i="18"/>
  <c r="H15" i="18"/>
  <c r="D15" i="18"/>
  <c r="C15" i="18"/>
  <c r="O14" i="18"/>
  <c r="N14" i="18" s="1"/>
  <c r="J14" i="18"/>
  <c r="I14" i="18"/>
  <c r="H14" i="18"/>
  <c r="D14" i="18"/>
  <c r="C14" i="18"/>
  <c r="O13" i="18"/>
  <c r="N13" i="18" s="1"/>
  <c r="J13" i="18"/>
  <c r="I13" i="18"/>
  <c r="D13" i="18"/>
  <c r="C13" i="18"/>
  <c r="O12" i="18"/>
  <c r="N12" i="18" s="1"/>
  <c r="J12" i="18"/>
  <c r="I12" i="18"/>
  <c r="D12" i="18"/>
  <c r="C12" i="18"/>
  <c r="O11" i="18"/>
  <c r="N11" i="18"/>
  <c r="J11" i="18"/>
  <c r="I11" i="18"/>
  <c r="H11" i="18"/>
  <c r="D11" i="18"/>
  <c r="C11" i="18"/>
  <c r="O10" i="18"/>
  <c r="N10" i="18" s="1"/>
  <c r="J10" i="18"/>
  <c r="I10" i="18"/>
  <c r="D10" i="18"/>
  <c r="C10" i="18"/>
  <c r="O9" i="18"/>
  <c r="H9" i="18" s="1"/>
  <c r="N9" i="18"/>
  <c r="J9" i="18"/>
  <c r="I9" i="18"/>
  <c r="D9" i="18"/>
  <c r="C9" i="18"/>
  <c r="O8" i="18"/>
  <c r="N8" i="18" s="1"/>
  <c r="J8" i="18"/>
  <c r="I8" i="18"/>
  <c r="D8" i="18"/>
  <c r="C8" i="18"/>
  <c r="O7" i="18"/>
  <c r="N7" i="18"/>
  <c r="J7" i="18"/>
  <c r="I7" i="18"/>
  <c r="H7" i="18"/>
  <c r="D7" i="18"/>
  <c r="C7" i="18"/>
  <c r="O6" i="18"/>
  <c r="N6" i="18" s="1"/>
  <c r="J6" i="18"/>
  <c r="I6" i="18"/>
  <c r="D6" i="18"/>
  <c r="C6" i="18"/>
  <c r="O5" i="18"/>
  <c r="H5" i="18" s="1"/>
  <c r="N5" i="18"/>
  <c r="J5" i="18"/>
  <c r="I5" i="18"/>
  <c r="D5" i="18"/>
  <c r="C5" i="18"/>
  <c r="O4" i="18"/>
  <c r="N4" i="18" s="1"/>
  <c r="J4" i="18"/>
  <c r="I4" i="18"/>
  <c r="D4" i="18"/>
  <c r="C4" i="18"/>
  <c r="O3" i="18"/>
  <c r="N3" i="18" s="1"/>
  <c r="J3" i="18"/>
  <c r="I3" i="18"/>
  <c r="D3" i="18"/>
  <c r="C3" i="18"/>
  <c r="B23" i="36"/>
  <c r="O15" i="36"/>
  <c r="N15" i="36" s="1"/>
  <c r="J15" i="36"/>
  <c r="I15" i="36"/>
  <c r="D15" i="36"/>
  <c r="C15" i="36"/>
  <c r="O14" i="36"/>
  <c r="N14" i="36" s="1"/>
  <c r="J14" i="36"/>
  <c r="I14" i="36"/>
  <c r="D14" i="36"/>
  <c r="C14" i="36"/>
  <c r="O13" i="36"/>
  <c r="N13" i="36" s="1"/>
  <c r="J13" i="36"/>
  <c r="I13" i="36"/>
  <c r="H13" i="36"/>
  <c r="D13" i="36"/>
  <c r="C13" i="36"/>
  <c r="O12" i="36"/>
  <c r="N12" i="36" s="1"/>
  <c r="J12" i="36"/>
  <c r="I12" i="36"/>
  <c r="D12" i="36"/>
  <c r="C12" i="36"/>
  <c r="O11" i="36"/>
  <c r="N11" i="36" s="1"/>
  <c r="J11" i="36"/>
  <c r="I11" i="36"/>
  <c r="D11" i="36"/>
  <c r="C11" i="36"/>
  <c r="O10" i="36"/>
  <c r="N10" i="36" s="1"/>
  <c r="J10" i="36"/>
  <c r="I10" i="36"/>
  <c r="D10" i="36"/>
  <c r="C10" i="36"/>
  <c r="O9" i="36"/>
  <c r="N9" i="36" s="1"/>
  <c r="J9" i="36"/>
  <c r="I9" i="36"/>
  <c r="D9" i="36"/>
  <c r="C9" i="36"/>
  <c r="O8" i="36"/>
  <c r="N8" i="36" s="1"/>
  <c r="J8" i="36"/>
  <c r="I8" i="36"/>
  <c r="D8" i="36"/>
  <c r="C8" i="36"/>
  <c r="O7" i="36"/>
  <c r="N7" i="36" s="1"/>
  <c r="J7" i="36"/>
  <c r="I7" i="36"/>
  <c r="D7" i="36"/>
  <c r="C7" i="36"/>
  <c r="O6" i="36"/>
  <c r="N6" i="36" s="1"/>
  <c r="J6" i="36"/>
  <c r="I6" i="36"/>
  <c r="D6" i="36"/>
  <c r="C6" i="36"/>
  <c r="O5" i="36"/>
  <c r="N5" i="36" s="1"/>
  <c r="J5" i="36"/>
  <c r="I5" i="36"/>
  <c r="D5" i="36"/>
  <c r="C5" i="36"/>
  <c r="O4" i="36"/>
  <c r="N4" i="36" s="1"/>
  <c r="J4" i="36"/>
  <c r="I4" i="36"/>
  <c r="D4" i="36"/>
  <c r="C4" i="36"/>
  <c r="O3" i="36"/>
  <c r="N3" i="36" s="1"/>
  <c r="J3" i="36"/>
  <c r="I3" i="36"/>
  <c r="D3" i="36"/>
  <c r="C3" i="36"/>
  <c r="B23" i="34"/>
  <c r="O14" i="34"/>
  <c r="N14" i="34" s="1"/>
  <c r="J14" i="34"/>
  <c r="I14" i="34"/>
  <c r="D14" i="34"/>
  <c r="C14" i="34"/>
  <c r="O13" i="34"/>
  <c r="N13" i="34" s="1"/>
  <c r="J13" i="34"/>
  <c r="I13" i="34"/>
  <c r="D13" i="34"/>
  <c r="C13" i="34"/>
  <c r="O12" i="34"/>
  <c r="H12" i="34" s="1"/>
  <c r="N12" i="34"/>
  <c r="L12" i="34" s="1"/>
  <c r="M12" i="34"/>
  <c r="J12" i="34"/>
  <c r="I12" i="34"/>
  <c r="D12" i="34"/>
  <c r="C12" i="34"/>
  <c r="O11" i="34"/>
  <c r="H11" i="34" s="1"/>
  <c r="N11" i="34"/>
  <c r="J11" i="34"/>
  <c r="I11" i="34"/>
  <c r="D11" i="34"/>
  <c r="C11" i="34"/>
  <c r="O10" i="34"/>
  <c r="N10" i="34" s="1"/>
  <c r="J10" i="34"/>
  <c r="I10" i="34"/>
  <c r="D10" i="34"/>
  <c r="C10" i="34"/>
  <c r="O9" i="34"/>
  <c r="N9" i="34" s="1"/>
  <c r="J9" i="34"/>
  <c r="I9" i="34"/>
  <c r="D9" i="34"/>
  <c r="C9" i="34"/>
  <c r="O8" i="34"/>
  <c r="N8" i="34" s="1"/>
  <c r="J8" i="34"/>
  <c r="I8" i="34"/>
  <c r="D8" i="34"/>
  <c r="C8" i="34"/>
  <c r="O7" i="34"/>
  <c r="N7" i="34" s="1"/>
  <c r="J7" i="34"/>
  <c r="I7" i="34"/>
  <c r="H7" i="34"/>
  <c r="D7" i="34"/>
  <c r="C7" i="34"/>
  <c r="O6" i="34"/>
  <c r="N6" i="34" s="1"/>
  <c r="J6" i="34"/>
  <c r="I6" i="34"/>
  <c r="D6" i="34"/>
  <c r="C6" i="34"/>
  <c r="O5" i="34"/>
  <c r="N5" i="34" s="1"/>
  <c r="J5" i="34"/>
  <c r="I5" i="34"/>
  <c r="D5" i="34"/>
  <c r="C5" i="34"/>
  <c r="O4" i="34"/>
  <c r="H4" i="34" s="1"/>
  <c r="N4" i="34"/>
  <c r="L4" i="34" s="1"/>
  <c r="M4" i="34"/>
  <c r="J4" i="34"/>
  <c r="I4" i="34"/>
  <c r="D4" i="34"/>
  <c r="C4" i="34"/>
  <c r="O3" i="34"/>
  <c r="N3" i="34" s="1"/>
  <c r="J3" i="34"/>
  <c r="I3" i="34"/>
  <c r="D3" i="34"/>
  <c r="C3" i="34"/>
  <c r="B16" i="33"/>
  <c r="O15" i="33"/>
  <c r="N15" i="33" s="1"/>
  <c r="J15" i="33"/>
  <c r="I15" i="33"/>
  <c r="D15" i="33"/>
  <c r="C15" i="33"/>
  <c r="O14" i="33"/>
  <c r="N14" i="33" s="1"/>
  <c r="J14" i="33"/>
  <c r="I14" i="33"/>
  <c r="D14" i="33"/>
  <c r="C14" i="33"/>
  <c r="O13" i="33"/>
  <c r="N13" i="33"/>
  <c r="J13" i="33"/>
  <c r="I13" i="33"/>
  <c r="H13" i="33"/>
  <c r="D13" i="33"/>
  <c r="C13" i="33"/>
  <c r="O11" i="33"/>
  <c r="N11" i="33" s="1"/>
  <c r="J11" i="33"/>
  <c r="I11" i="33"/>
  <c r="D11" i="33"/>
  <c r="C11" i="33"/>
  <c r="O10" i="33"/>
  <c r="N10" i="33" s="1"/>
  <c r="J10" i="33"/>
  <c r="I10" i="33"/>
  <c r="D10" i="33"/>
  <c r="C10" i="33"/>
  <c r="O9" i="33"/>
  <c r="N9" i="33" s="1"/>
  <c r="M9" i="33" s="1"/>
  <c r="J9" i="33"/>
  <c r="I9" i="33"/>
  <c r="D9" i="33"/>
  <c r="C9" i="33"/>
  <c r="O8" i="33"/>
  <c r="N8" i="33" s="1"/>
  <c r="J8" i="33"/>
  <c r="I8" i="33"/>
  <c r="D8" i="33"/>
  <c r="C8" i="33"/>
  <c r="O7" i="33"/>
  <c r="N7" i="33" s="1"/>
  <c r="J7" i="33"/>
  <c r="I7" i="33"/>
  <c r="D7" i="33"/>
  <c r="C7" i="33"/>
  <c r="O6" i="33"/>
  <c r="N6" i="33" s="1"/>
  <c r="J6" i="33"/>
  <c r="I6" i="33"/>
  <c r="D6" i="33"/>
  <c r="C6" i="33"/>
  <c r="O3" i="33"/>
  <c r="N3" i="33" s="1"/>
  <c r="J3" i="33"/>
  <c r="I3" i="33"/>
  <c r="D3" i="33"/>
  <c r="C3" i="33"/>
  <c r="B23" i="32"/>
  <c r="O13" i="32"/>
  <c r="N13" i="32" s="1"/>
  <c r="J13" i="32"/>
  <c r="I13" i="32"/>
  <c r="D13" i="32"/>
  <c r="C13" i="32"/>
  <c r="O12" i="32"/>
  <c r="N12" i="32" s="1"/>
  <c r="J12" i="32"/>
  <c r="I12" i="32"/>
  <c r="D12" i="32"/>
  <c r="C12" i="32"/>
  <c r="O11" i="32"/>
  <c r="N11" i="32" s="1"/>
  <c r="J11" i="32"/>
  <c r="I11" i="32"/>
  <c r="D11" i="32"/>
  <c r="C11" i="32"/>
  <c r="O10" i="32"/>
  <c r="N10" i="32" s="1"/>
  <c r="J10" i="32"/>
  <c r="I10" i="32"/>
  <c r="D10" i="32"/>
  <c r="C10" i="32"/>
  <c r="O9" i="32"/>
  <c r="N9" i="32" s="1"/>
  <c r="J9" i="32"/>
  <c r="I9" i="32"/>
  <c r="D9" i="32"/>
  <c r="C9" i="32"/>
  <c r="O8" i="32"/>
  <c r="N8" i="32" s="1"/>
  <c r="J8" i="32"/>
  <c r="I8" i="32"/>
  <c r="D8" i="32"/>
  <c r="C8" i="32"/>
  <c r="O7" i="32"/>
  <c r="H7" i="32" s="1"/>
  <c r="N7" i="32"/>
  <c r="J7" i="32"/>
  <c r="I7" i="32"/>
  <c r="D7" i="32"/>
  <c r="C7" i="32"/>
  <c r="O6" i="32"/>
  <c r="N6" i="32" s="1"/>
  <c r="J6" i="32"/>
  <c r="I6" i="32"/>
  <c r="D6" i="32"/>
  <c r="C6" i="32"/>
  <c r="O5" i="32"/>
  <c r="N5" i="32" s="1"/>
  <c r="J5" i="32"/>
  <c r="I5" i="32"/>
  <c r="H5" i="32"/>
  <c r="D5" i="32"/>
  <c r="C5" i="32"/>
  <c r="O4" i="32"/>
  <c r="N4" i="32" s="1"/>
  <c r="J4" i="32"/>
  <c r="I4" i="32"/>
  <c r="D4" i="32"/>
  <c r="C4" i="32"/>
  <c r="O3" i="32"/>
  <c r="N3" i="32" s="1"/>
  <c r="J3" i="32"/>
  <c r="I3" i="32"/>
  <c r="D3" i="32"/>
  <c r="C3" i="32"/>
  <c r="B17" i="8"/>
  <c r="O15" i="8"/>
  <c r="N15" i="8" s="1"/>
  <c r="J15" i="8"/>
  <c r="I15" i="8"/>
  <c r="H15" i="8"/>
  <c r="D15" i="8"/>
  <c r="C15" i="8"/>
  <c r="O14" i="8"/>
  <c r="N14" i="8" s="1"/>
  <c r="M14" i="8" s="1"/>
  <c r="J14" i="8"/>
  <c r="I14" i="8"/>
  <c r="D14" i="8"/>
  <c r="C14" i="8"/>
  <c r="O13" i="8"/>
  <c r="N13" i="8" s="1"/>
  <c r="J13" i="8"/>
  <c r="I13" i="8"/>
  <c r="D13" i="8"/>
  <c r="C13" i="8"/>
  <c r="O12" i="8"/>
  <c r="N12" i="8"/>
  <c r="J12" i="8"/>
  <c r="I12" i="8"/>
  <c r="H12" i="8"/>
  <c r="D12" i="8"/>
  <c r="C12" i="8"/>
  <c r="O11" i="8"/>
  <c r="N11" i="8"/>
  <c r="J11" i="8"/>
  <c r="I11" i="8"/>
  <c r="H11" i="8"/>
  <c r="D11" i="8"/>
  <c r="C11" i="8"/>
  <c r="O10" i="8"/>
  <c r="N10" i="8" s="1"/>
  <c r="J10" i="8"/>
  <c r="I10" i="8"/>
  <c r="D10" i="8"/>
  <c r="C10" i="8"/>
  <c r="O9" i="8"/>
  <c r="H9" i="8" s="1"/>
  <c r="N9" i="8"/>
  <c r="J9" i="8"/>
  <c r="I9" i="8"/>
  <c r="D9" i="8"/>
  <c r="C9" i="8"/>
  <c r="O8" i="8"/>
  <c r="N8" i="8" s="1"/>
  <c r="J8" i="8"/>
  <c r="I8" i="8"/>
  <c r="D8" i="8"/>
  <c r="C8" i="8"/>
  <c r="O7" i="8"/>
  <c r="N7" i="8" s="1"/>
  <c r="M7" i="8" s="1"/>
  <c r="J7" i="8"/>
  <c r="I7" i="8"/>
  <c r="D7" i="8"/>
  <c r="C7" i="8"/>
  <c r="O6" i="8"/>
  <c r="N6" i="8" s="1"/>
  <c r="J6" i="8"/>
  <c r="I6" i="8"/>
  <c r="D6" i="8"/>
  <c r="C6" i="8"/>
  <c r="O5" i="8"/>
  <c r="N5" i="8" s="1"/>
  <c r="J5" i="8"/>
  <c r="I5" i="8"/>
  <c r="D5" i="8"/>
  <c r="C5" i="8"/>
  <c r="O4" i="8"/>
  <c r="N4" i="8" s="1"/>
  <c r="J4" i="8"/>
  <c r="I4" i="8"/>
  <c r="H4" i="8"/>
  <c r="D4" i="8"/>
  <c r="C4" i="8"/>
  <c r="O3" i="8"/>
  <c r="N3" i="8" s="1"/>
  <c r="J3" i="8"/>
  <c r="I3" i="8"/>
  <c r="D3" i="8"/>
  <c r="C3" i="8"/>
  <c r="B18" i="16"/>
  <c r="O3" i="16"/>
  <c r="N3" i="16" s="1"/>
  <c r="J3" i="16"/>
  <c r="I3" i="16"/>
  <c r="D3" i="16"/>
  <c r="C3" i="16"/>
  <c r="B20" i="19"/>
  <c r="O15" i="19"/>
  <c r="N15" i="19" s="1"/>
  <c r="M15" i="19" s="1"/>
  <c r="J15" i="19"/>
  <c r="I15" i="19"/>
  <c r="D15" i="19"/>
  <c r="C15" i="19"/>
  <c r="O14" i="19"/>
  <c r="N14" i="19" s="1"/>
  <c r="M14" i="19" s="1"/>
  <c r="J14" i="19"/>
  <c r="I14" i="19"/>
  <c r="D14" i="19"/>
  <c r="C14" i="19"/>
  <c r="O13" i="19"/>
  <c r="N13" i="19" s="1"/>
  <c r="J13" i="19"/>
  <c r="I13" i="19"/>
  <c r="D13" i="19"/>
  <c r="C13" i="19"/>
  <c r="O12" i="19"/>
  <c r="N12" i="19" s="1"/>
  <c r="M12" i="19" s="1"/>
  <c r="J12" i="19"/>
  <c r="I12" i="19"/>
  <c r="D12" i="19"/>
  <c r="C12" i="19"/>
  <c r="O11" i="19"/>
  <c r="N11" i="19" s="1"/>
  <c r="M11" i="19" s="1"/>
  <c r="J11" i="19"/>
  <c r="I11" i="19"/>
  <c r="D11" i="19"/>
  <c r="C11" i="19"/>
  <c r="O10" i="19"/>
  <c r="N10" i="19" s="1"/>
  <c r="J10" i="19"/>
  <c r="I10" i="19"/>
  <c r="D10" i="19"/>
  <c r="C10" i="19"/>
  <c r="O9" i="19"/>
  <c r="N9" i="19" s="1"/>
  <c r="J9" i="19"/>
  <c r="I9" i="19"/>
  <c r="D9" i="19"/>
  <c r="C9" i="19"/>
  <c r="O8" i="19"/>
  <c r="N8" i="19" s="1"/>
  <c r="M8" i="19" s="1"/>
  <c r="J8" i="19"/>
  <c r="I8" i="19"/>
  <c r="D8" i="19"/>
  <c r="C8" i="19"/>
  <c r="O7" i="19"/>
  <c r="N7" i="19" s="1"/>
  <c r="M7" i="19" s="1"/>
  <c r="J7" i="19"/>
  <c r="I7" i="19"/>
  <c r="D7" i="19"/>
  <c r="C7" i="19"/>
  <c r="O6" i="19"/>
  <c r="N6" i="19" s="1"/>
  <c r="J6" i="19"/>
  <c r="I6" i="19"/>
  <c r="D6" i="19"/>
  <c r="C6" i="19"/>
  <c r="O5" i="19"/>
  <c r="N5" i="19" s="1"/>
  <c r="J5" i="19"/>
  <c r="I5" i="19"/>
  <c r="D5" i="19"/>
  <c r="C5" i="19"/>
  <c r="O4" i="19"/>
  <c r="N4" i="19" s="1"/>
  <c r="M4" i="19" s="1"/>
  <c r="J4" i="19"/>
  <c r="I4" i="19"/>
  <c r="D4" i="19"/>
  <c r="C4" i="19"/>
  <c r="O3" i="19"/>
  <c r="N3" i="19" s="1"/>
  <c r="M3" i="19" s="1"/>
  <c r="J3" i="19"/>
  <c r="I3" i="19"/>
  <c r="D3" i="19"/>
  <c r="C3" i="19"/>
  <c r="J4" i="17"/>
  <c r="J5" i="17"/>
  <c r="J6" i="17"/>
  <c r="J7" i="17"/>
  <c r="J8" i="17"/>
  <c r="J9" i="17"/>
  <c r="J10" i="17"/>
  <c r="J12" i="17"/>
  <c r="J13" i="17"/>
  <c r="J14" i="17"/>
  <c r="I4" i="17"/>
  <c r="I5" i="17"/>
  <c r="I6" i="17"/>
  <c r="I7" i="17"/>
  <c r="I8" i="17"/>
  <c r="I9" i="17"/>
  <c r="I10" i="17"/>
  <c r="I12" i="17"/>
  <c r="I13" i="17"/>
  <c r="I14" i="17"/>
  <c r="D4" i="17"/>
  <c r="D5" i="17"/>
  <c r="D6" i="17"/>
  <c r="D7" i="17"/>
  <c r="D8" i="17"/>
  <c r="D9" i="17"/>
  <c r="D10" i="17"/>
  <c r="D12" i="17"/>
  <c r="D13" i="17"/>
  <c r="D14" i="17"/>
  <c r="C4" i="17"/>
  <c r="C5" i="17"/>
  <c r="C6" i="17"/>
  <c r="C7" i="17"/>
  <c r="C8" i="17"/>
  <c r="C9" i="17"/>
  <c r="C10" i="17"/>
  <c r="C12" i="17"/>
  <c r="C13" i="17"/>
  <c r="C14" i="17"/>
  <c r="O4" i="17"/>
  <c r="H4" i="17" s="1"/>
  <c r="O5" i="17"/>
  <c r="H5" i="17" s="1"/>
  <c r="G5" i="17" s="1"/>
  <c r="O6" i="17"/>
  <c r="N6" i="17" s="1"/>
  <c r="O7" i="17"/>
  <c r="N7" i="17" s="1"/>
  <c r="O8" i="17"/>
  <c r="H8" i="17" s="1"/>
  <c r="G8" i="17" s="1"/>
  <c r="O9" i="17"/>
  <c r="N9" i="17" s="1"/>
  <c r="O10" i="17"/>
  <c r="H10" i="17" s="1"/>
  <c r="O12" i="17"/>
  <c r="H12" i="17" s="1"/>
  <c r="O13" i="17"/>
  <c r="N13" i="17" s="1"/>
  <c r="O14" i="17"/>
  <c r="N14" i="17" s="1"/>
  <c r="O3" i="17"/>
  <c r="N3" i="17" s="1"/>
  <c r="J3" i="17"/>
  <c r="I3" i="17"/>
  <c r="D3" i="17"/>
  <c r="C3" i="17"/>
  <c r="F12" i="34" l="1"/>
  <c r="G12" i="34"/>
  <c r="H7" i="33"/>
  <c r="H15" i="36"/>
  <c r="G15" i="36" s="1"/>
  <c r="M10" i="8"/>
  <c r="L10" i="8"/>
  <c r="M5" i="19"/>
  <c r="L5" i="19"/>
  <c r="M6" i="19"/>
  <c r="L6" i="19"/>
  <c r="M9" i="19"/>
  <c r="L9" i="19"/>
  <c r="M10" i="19"/>
  <c r="L10" i="19"/>
  <c r="M13" i="19"/>
  <c r="L13" i="19"/>
  <c r="G11" i="8"/>
  <c r="F11" i="8"/>
  <c r="M11" i="8"/>
  <c r="L11" i="8"/>
  <c r="G7" i="32"/>
  <c r="F7" i="32"/>
  <c r="M9" i="32"/>
  <c r="L9" i="32"/>
  <c r="M11" i="32"/>
  <c r="L11" i="32"/>
  <c r="M6" i="33"/>
  <c r="L6" i="33"/>
  <c r="M10" i="33"/>
  <c r="L10" i="33"/>
  <c r="M15" i="33"/>
  <c r="L15" i="33"/>
  <c r="G4" i="34"/>
  <c r="F4" i="34"/>
  <c r="M5" i="34"/>
  <c r="L5" i="34"/>
  <c r="M6" i="34"/>
  <c r="L6" i="34"/>
  <c r="G7" i="34"/>
  <c r="F7" i="34"/>
  <c r="M7" i="34"/>
  <c r="L7" i="34"/>
  <c r="M8" i="34"/>
  <c r="L8" i="34"/>
  <c r="M9" i="34"/>
  <c r="L9" i="34"/>
  <c r="M10" i="34"/>
  <c r="L10" i="34"/>
  <c r="G11" i="34"/>
  <c r="F11" i="34"/>
  <c r="M11" i="34"/>
  <c r="L11" i="34"/>
  <c r="M13" i="34"/>
  <c r="L13" i="34"/>
  <c r="M14" i="34"/>
  <c r="L14" i="34"/>
  <c r="M4" i="36"/>
  <c r="L4" i="36"/>
  <c r="M6" i="36"/>
  <c r="L6" i="36"/>
  <c r="M8" i="36"/>
  <c r="L8" i="36"/>
  <c r="M11" i="36"/>
  <c r="L11" i="36"/>
  <c r="M14" i="36"/>
  <c r="L14" i="36"/>
  <c r="F15" i="36"/>
  <c r="M15" i="36"/>
  <c r="L15" i="36"/>
  <c r="M4" i="15"/>
  <c r="L4" i="15"/>
  <c r="M5" i="15"/>
  <c r="L5" i="15"/>
  <c r="M9" i="15"/>
  <c r="L9" i="15"/>
  <c r="M10" i="15"/>
  <c r="L10" i="15"/>
  <c r="M12" i="15"/>
  <c r="L12" i="15"/>
  <c r="M15" i="15"/>
  <c r="L15" i="15"/>
  <c r="N13" i="16"/>
  <c r="H13" i="16"/>
  <c r="N10" i="16"/>
  <c r="H10" i="16"/>
  <c r="N6" i="16"/>
  <c r="H6" i="16"/>
  <c r="M4" i="18"/>
  <c r="L4" i="18"/>
  <c r="M10" i="18"/>
  <c r="L10" i="18"/>
  <c r="G14" i="18"/>
  <c r="F14" i="18"/>
  <c r="H4" i="18"/>
  <c r="M5" i="18"/>
  <c r="L5" i="18"/>
  <c r="M9" i="18"/>
  <c r="L9" i="18"/>
  <c r="G5" i="18"/>
  <c r="F5" i="18"/>
  <c r="G9" i="18"/>
  <c r="F9" i="18"/>
  <c r="M14" i="18"/>
  <c r="L14" i="18"/>
  <c r="G9" i="16"/>
  <c r="F9" i="16"/>
  <c r="F5" i="16"/>
  <c r="G5" i="16"/>
  <c r="G8" i="16"/>
  <c r="F8" i="16"/>
  <c r="F4" i="16"/>
  <c r="G4" i="16"/>
  <c r="F14" i="16"/>
  <c r="G14" i="16"/>
  <c r="G11" i="16"/>
  <c r="F11" i="16"/>
  <c r="N9" i="16"/>
  <c r="N5" i="16"/>
  <c r="L5" i="16" s="1"/>
  <c r="N15" i="16"/>
  <c r="N12" i="16"/>
  <c r="N8" i="16"/>
  <c r="N4" i="16"/>
  <c r="N14" i="16"/>
  <c r="N11" i="16"/>
  <c r="N7" i="16"/>
  <c r="N13" i="14"/>
  <c r="N9" i="14"/>
  <c r="O15" i="14"/>
  <c r="M12" i="14"/>
  <c r="H13" i="17"/>
  <c r="G13" i="17" s="1"/>
  <c r="H6" i="17"/>
  <c r="H9" i="17"/>
  <c r="H14" i="17"/>
  <c r="H7" i="17"/>
  <c r="N12" i="17"/>
  <c r="N8" i="17"/>
  <c r="M8" i="17" s="1"/>
  <c r="N5" i="17"/>
  <c r="M5" i="17" s="1"/>
  <c r="N10" i="17"/>
  <c r="N4" i="17"/>
  <c r="L9" i="33"/>
  <c r="H10" i="35"/>
  <c r="M16" i="35"/>
  <c r="L16" i="35"/>
  <c r="G4" i="35"/>
  <c r="F4" i="35"/>
  <c r="M17" i="35"/>
  <c r="L17" i="35"/>
  <c r="L14" i="19"/>
  <c r="H11" i="19"/>
  <c r="L3" i="19"/>
  <c r="L12" i="19"/>
  <c r="L8" i="19"/>
  <c r="L4" i="19"/>
  <c r="L15" i="19"/>
  <c r="L11" i="19"/>
  <c r="L7" i="19"/>
  <c r="M4" i="14"/>
  <c r="L4" i="14"/>
  <c r="M10" i="14"/>
  <c r="L10" i="14"/>
  <c r="F7" i="14"/>
  <c r="G7" i="14"/>
  <c r="H11" i="14"/>
  <c r="H8" i="14"/>
  <c r="H4" i="14"/>
  <c r="H10" i="14"/>
  <c r="H3" i="14"/>
  <c r="L7" i="14"/>
  <c r="L3" i="14"/>
  <c r="H12" i="14"/>
  <c r="H6" i="14"/>
  <c r="H14" i="15"/>
  <c r="H16" i="15"/>
  <c r="H7" i="15"/>
  <c r="H10" i="15"/>
  <c r="H7" i="36"/>
  <c r="H6" i="35"/>
  <c r="H16" i="35"/>
  <c r="N4" i="35"/>
  <c r="N19" i="35" s="1"/>
  <c r="H9" i="35"/>
  <c r="H11" i="32"/>
  <c r="H13" i="32"/>
  <c r="H8" i="32"/>
  <c r="L7" i="8"/>
  <c r="H8" i="8"/>
  <c r="H7" i="8"/>
  <c r="H4" i="15"/>
  <c r="H11" i="15"/>
  <c r="H13" i="18"/>
  <c r="H9" i="36"/>
  <c r="H11" i="36"/>
  <c r="H4" i="36"/>
  <c r="H5" i="36"/>
  <c r="H7" i="35"/>
  <c r="H8" i="35"/>
  <c r="H8" i="34"/>
  <c r="H8" i="33"/>
  <c r="H15" i="33"/>
  <c r="H11" i="33"/>
  <c r="H9" i="33"/>
  <c r="H4" i="32"/>
  <c r="H9" i="32"/>
  <c r="H12" i="32"/>
  <c r="H5" i="8"/>
  <c r="H13" i="8"/>
  <c r="M5" i="16"/>
  <c r="H7" i="19"/>
  <c r="H10" i="19"/>
  <c r="H14" i="19"/>
  <c r="H6" i="19"/>
  <c r="H3" i="19"/>
  <c r="N5" i="14"/>
  <c r="G2" i="14"/>
  <c r="F2" i="14"/>
  <c r="L2" i="14"/>
  <c r="M3" i="35"/>
  <c r="L3" i="35"/>
  <c r="H3" i="35"/>
  <c r="O19" i="35"/>
  <c r="H5" i="35"/>
  <c r="H17" i="35"/>
  <c r="M3" i="15"/>
  <c r="N21" i="15"/>
  <c r="L3" i="15"/>
  <c r="H3" i="15"/>
  <c r="H5" i="15"/>
  <c r="H8" i="15"/>
  <c r="H12" i="15"/>
  <c r="O21" i="15"/>
  <c r="H9" i="15"/>
  <c r="H13" i="15"/>
  <c r="H15" i="15"/>
  <c r="M3" i="18"/>
  <c r="N22" i="18"/>
  <c r="L3" i="18"/>
  <c r="H8" i="18"/>
  <c r="H12" i="18"/>
  <c r="H3" i="18"/>
  <c r="O22" i="18"/>
  <c r="H6" i="18"/>
  <c r="H10" i="18"/>
  <c r="M3" i="36"/>
  <c r="N23" i="36"/>
  <c r="L3" i="36"/>
  <c r="H8" i="36"/>
  <c r="H12" i="36"/>
  <c r="H3" i="36"/>
  <c r="O23" i="36"/>
  <c r="H6" i="36"/>
  <c r="H10" i="36"/>
  <c r="H14" i="36"/>
  <c r="N23" i="34"/>
  <c r="L3" i="34"/>
  <c r="M3" i="34"/>
  <c r="H3" i="34"/>
  <c r="H5" i="34"/>
  <c r="H9" i="34"/>
  <c r="H13" i="34"/>
  <c r="O23" i="34"/>
  <c r="H6" i="34"/>
  <c r="H10" i="34"/>
  <c r="H14" i="34"/>
  <c r="M3" i="33"/>
  <c r="L3" i="33"/>
  <c r="H3" i="33"/>
  <c r="O16" i="33"/>
  <c r="H6" i="33"/>
  <c r="H10" i="33"/>
  <c r="H14" i="33"/>
  <c r="M3" i="32"/>
  <c r="N23" i="32"/>
  <c r="L3" i="32"/>
  <c r="H3" i="32"/>
  <c r="O23" i="32"/>
  <c r="H6" i="32"/>
  <c r="H10" i="32"/>
  <c r="N17" i="8"/>
  <c r="L3" i="8"/>
  <c r="M3" i="8"/>
  <c r="H3" i="8"/>
  <c r="O17" i="8"/>
  <c r="H6" i="8"/>
  <c r="H10" i="8"/>
  <c r="H14" i="8"/>
  <c r="M3" i="16"/>
  <c r="L3" i="16"/>
  <c r="H3" i="16"/>
  <c r="O18" i="16"/>
  <c r="N20" i="19"/>
  <c r="H4" i="19"/>
  <c r="H8" i="19"/>
  <c r="H12" i="19"/>
  <c r="H15" i="19"/>
  <c r="O20" i="19"/>
  <c r="H5" i="19"/>
  <c r="H9" i="19"/>
  <c r="H13" i="19"/>
  <c r="H3" i="17"/>
  <c r="L3" i="17"/>
  <c r="M3" i="17"/>
  <c r="G10" i="8" l="1"/>
  <c r="F10" i="8"/>
  <c r="G10" i="33"/>
  <c r="F10" i="33"/>
  <c r="G14" i="34"/>
  <c r="F14" i="34"/>
  <c r="G10" i="34"/>
  <c r="F10" i="34"/>
  <c r="G6" i="34"/>
  <c r="F6" i="34"/>
  <c r="G13" i="34"/>
  <c r="F13" i="34"/>
  <c r="G9" i="34"/>
  <c r="F9" i="34"/>
  <c r="G5" i="34"/>
  <c r="F5" i="34"/>
  <c r="G14" i="36"/>
  <c r="F14" i="36"/>
  <c r="G6" i="36"/>
  <c r="F6" i="36"/>
  <c r="G8" i="36"/>
  <c r="F8" i="36"/>
  <c r="G15" i="15"/>
  <c r="F15" i="15"/>
  <c r="G9" i="15"/>
  <c r="F9" i="15"/>
  <c r="G12" i="15"/>
  <c r="F12" i="15"/>
  <c r="G5" i="15"/>
  <c r="F5" i="15"/>
  <c r="G9" i="32"/>
  <c r="F9" i="32"/>
  <c r="G4" i="32"/>
  <c r="F4" i="32"/>
  <c r="G15" i="33"/>
  <c r="F15" i="33"/>
  <c r="G8" i="34"/>
  <c r="F8" i="34"/>
  <c r="G4" i="36"/>
  <c r="F4" i="36"/>
  <c r="G11" i="36"/>
  <c r="F11" i="36"/>
  <c r="G4" i="15"/>
  <c r="F4" i="15"/>
  <c r="G13" i="32"/>
  <c r="F13" i="32"/>
  <c r="G11" i="32"/>
  <c r="F11" i="32"/>
  <c r="G10" i="15"/>
  <c r="F10" i="15"/>
  <c r="G10" i="18"/>
  <c r="F10" i="18"/>
  <c r="G4" i="18"/>
  <c r="F4" i="18"/>
  <c r="M11" i="16"/>
  <c r="L11" i="16"/>
  <c r="M9" i="16"/>
  <c r="L9" i="16"/>
  <c r="M8" i="16"/>
  <c r="L8" i="16"/>
  <c r="L14" i="16"/>
  <c r="M14" i="16"/>
  <c r="L4" i="16"/>
  <c r="M4" i="16"/>
  <c r="N16" i="33"/>
  <c r="G9" i="33"/>
  <c r="F9" i="33"/>
  <c r="G6" i="33"/>
  <c r="F6" i="33"/>
  <c r="G7" i="35"/>
  <c r="F7" i="35"/>
  <c r="G16" i="35"/>
  <c r="F16" i="35"/>
  <c r="G17" i="35"/>
  <c r="F17" i="35"/>
  <c r="G13" i="19"/>
  <c r="F13" i="19"/>
  <c r="G15" i="19"/>
  <c r="F15" i="19"/>
  <c r="G10" i="19"/>
  <c r="F10" i="19"/>
  <c r="G12" i="19"/>
  <c r="F12" i="19"/>
  <c r="G7" i="19"/>
  <c r="F7" i="19"/>
  <c r="G5" i="19"/>
  <c r="F5" i="19"/>
  <c r="G11" i="19"/>
  <c r="F11" i="19"/>
  <c r="G9" i="19"/>
  <c r="F9" i="19"/>
  <c r="G3" i="19"/>
  <c r="F3" i="19"/>
  <c r="G8" i="19"/>
  <c r="F8" i="19"/>
  <c r="G6" i="19"/>
  <c r="F6" i="19"/>
  <c r="G4" i="19"/>
  <c r="F4" i="19"/>
  <c r="G14" i="19"/>
  <c r="F14" i="19"/>
  <c r="N15" i="14"/>
  <c r="F4" i="14"/>
  <c r="G4" i="14"/>
  <c r="G12" i="14"/>
  <c r="F12" i="14"/>
  <c r="H15" i="14"/>
  <c r="F3" i="14"/>
  <c r="G3" i="14"/>
  <c r="F10" i="14"/>
  <c r="G10" i="14"/>
  <c r="G13" i="8"/>
  <c r="G14" i="8"/>
  <c r="F14" i="8"/>
  <c r="G7" i="8"/>
  <c r="F7" i="8"/>
  <c r="N18" i="16"/>
  <c r="G3" i="35"/>
  <c r="H19" i="35"/>
  <c r="O20" i="35" s="1"/>
  <c r="F3" i="35"/>
  <c r="G3" i="15"/>
  <c r="H21" i="15"/>
  <c r="O22" i="15" s="1"/>
  <c r="F3" i="15"/>
  <c r="G3" i="18"/>
  <c r="H22" i="18"/>
  <c r="O23" i="18" s="1"/>
  <c r="F3" i="18"/>
  <c r="H23" i="36"/>
  <c r="O24" i="36" s="1"/>
  <c r="F3" i="36"/>
  <c r="G3" i="36"/>
  <c r="G3" i="34"/>
  <c r="H23" i="34"/>
  <c r="O24" i="34" s="1"/>
  <c r="F3" i="34"/>
  <c r="G3" i="33"/>
  <c r="H16" i="33"/>
  <c r="F3" i="33"/>
  <c r="G3" i="32"/>
  <c r="H23" i="32"/>
  <c r="O24" i="32" s="1"/>
  <c r="F3" i="32"/>
  <c r="H17" i="8"/>
  <c r="O18" i="8" s="1"/>
  <c r="G3" i="8"/>
  <c r="F3" i="8"/>
  <c r="G3" i="16"/>
  <c r="H18" i="16"/>
  <c r="F3" i="16"/>
  <c r="H20" i="19"/>
  <c r="O21" i="19" s="1"/>
  <c r="G3" i="17"/>
  <c r="F3" i="17"/>
  <c r="O17" i="33" l="1"/>
  <c r="O16" i="14"/>
  <c r="O19" i="16"/>
  <c r="O23" i="7" l="1"/>
  <c r="N18" i="20" l="1"/>
  <c r="H20" i="5" l="1"/>
  <c r="L12" i="17" l="1"/>
  <c r="L14" i="17"/>
  <c r="J21" i="12"/>
  <c r="D21" i="12"/>
  <c r="B18" i="20"/>
  <c r="H18" i="20"/>
  <c r="B15" i="17"/>
  <c r="G21" i="12"/>
  <c r="B21" i="12"/>
  <c r="C21" i="12"/>
  <c r="O17" i="9"/>
  <c r="B23" i="7"/>
  <c r="M24" i="6"/>
  <c r="G24" i="6"/>
  <c r="B24" i="6"/>
  <c r="L24" i="6"/>
  <c r="I24" i="6"/>
  <c r="F24" i="6"/>
  <c r="C24" i="6"/>
  <c r="G22" i="5"/>
  <c r="E22" i="5"/>
  <c r="I22" i="5"/>
  <c r="J22" i="5"/>
  <c r="O18" i="20"/>
  <c r="J24" i="6"/>
  <c r="H24" i="6"/>
  <c r="H22" i="5"/>
  <c r="F22" i="5"/>
  <c r="N17" i="9"/>
  <c r="H17" i="9"/>
  <c r="H23" i="7"/>
  <c r="D24" i="6"/>
  <c r="N24" i="6"/>
  <c r="C22" i="5"/>
  <c r="D22" i="5"/>
  <c r="F21" i="12"/>
  <c r="P21" i="12"/>
  <c r="H21" i="12"/>
  <c r="O24" i="6" l="1"/>
  <c r="H15" i="17"/>
  <c r="N23" i="7"/>
  <c r="K22" i="5"/>
  <c r="N15" i="17" l="1"/>
  <c r="O16" i="17" s="1"/>
  <c r="O15" i="17"/>
  <c r="M22" i="5"/>
  <c r="L22" i="5"/>
  <c r="M21" i="12" l="1"/>
  <c r="O21" i="12"/>
  <c r="N21" i="12"/>
</calcChain>
</file>

<file path=xl/sharedStrings.xml><?xml version="1.0" encoding="utf-8"?>
<sst xmlns="http://schemas.openxmlformats.org/spreadsheetml/2006/main" count="1847" uniqueCount="194">
  <si>
    <t>Info:</t>
  </si>
  <si>
    <t>Taalvakken: doorstroom en dubbele fin: DW: 65% en EX: 35%</t>
  </si>
  <si>
    <t>Statistiek: toch examen</t>
  </si>
  <si>
    <t>Latijn-grieks: 30-70%</t>
  </si>
  <si>
    <t>ADB</t>
  </si>
  <si>
    <t>%</t>
  </si>
  <si>
    <t>DW1</t>
  </si>
  <si>
    <t>DW2</t>
  </si>
  <si>
    <t>VT1</t>
  </si>
  <si>
    <t>ex</t>
  </si>
  <si>
    <t>TOT1</t>
  </si>
  <si>
    <t>DW3</t>
  </si>
  <si>
    <t>DW4</t>
  </si>
  <si>
    <t>VT2</t>
  </si>
  <si>
    <t>Vak</t>
  </si>
  <si>
    <t>u</t>
  </si>
  <si>
    <t>DW</t>
  </si>
  <si>
    <t>EX</t>
  </si>
  <si>
    <t>TOTAAL</t>
  </si>
  <si>
    <t>Jaartotaal</t>
  </si>
  <si>
    <t>Aardrijkskunde</t>
  </si>
  <si>
    <t>Engels</t>
  </si>
  <si>
    <t>Frans</t>
  </si>
  <si>
    <t>Geschiedenis</t>
  </si>
  <si>
    <t>Godsdienst</t>
  </si>
  <si>
    <t xml:space="preserve"> </t>
  </si>
  <si>
    <t>Lichamelijke opvoeding</t>
  </si>
  <si>
    <t>Natuurwetenschappen</t>
  </si>
  <si>
    <t>Nederlands</t>
  </si>
  <si>
    <t>Wiskunde</t>
  </si>
  <si>
    <t>Applicaties</t>
  </si>
  <si>
    <t>Databanken</t>
  </si>
  <si>
    <t>Programmeren</t>
  </si>
  <si>
    <t>Systemen en netwerken</t>
  </si>
  <si>
    <t>Assistentie in wonen, zorg en welzijn</t>
  </si>
  <si>
    <t>EVA1</t>
  </si>
  <si>
    <t>EVA2</t>
  </si>
  <si>
    <t>TOT2</t>
  </si>
  <si>
    <t>U</t>
  </si>
  <si>
    <t>TOT</t>
  </si>
  <si>
    <t xml:space="preserve">  </t>
  </si>
  <si>
    <t xml:space="preserve">  maaltijdgebeuren</t>
  </si>
  <si>
    <t xml:space="preserve">  omgeving en organisatie</t>
  </si>
  <si>
    <t>3 evenwaardige rapporten</t>
  </si>
  <si>
    <t xml:space="preserve">  seminarie</t>
  </si>
  <si>
    <t xml:space="preserve">  stage</t>
  </si>
  <si>
    <t xml:space="preserve">  zorg en ondersteuning</t>
  </si>
  <si>
    <t>Maatschappelijke vorming</t>
  </si>
  <si>
    <t>aantal lesuren</t>
  </si>
  <si>
    <t>totaal</t>
  </si>
  <si>
    <t>jaartotaal</t>
  </si>
  <si>
    <t>5 biotechnologische &amp; chemische -STEM wetenschappen
T 5BCSW</t>
  </si>
  <si>
    <t xml:space="preserve">   Eindrapport</t>
  </si>
  <si>
    <t>Aantal lesuren</t>
  </si>
  <si>
    <t>nieuwe lessentabel in 2024-2025</t>
  </si>
  <si>
    <t>Biologie</t>
  </si>
  <si>
    <t>Biotechnologische en chemische STEM-Wetenschappen</t>
  </si>
  <si>
    <t>geen ex</t>
  </si>
  <si>
    <t>Chemie</t>
  </si>
  <si>
    <t xml:space="preserve">Engels </t>
  </si>
  <si>
    <t>Fysica</t>
  </si>
  <si>
    <t>Informaticawetenschappen</t>
  </si>
  <si>
    <t xml:space="preserve">Nederlands </t>
  </si>
  <si>
    <t>Biotechnologische &amp; chemische technieken 5BCT</t>
  </si>
  <si>
    <t>EERSTE SEMESTER</t>
  </si>
  <si>
    <t xml:space="preserve">TWEEDE SEMESTER </t>
  </si>
  <si>
    <t>Eindrapport</t>
  </si>
  <si>
    <t>Labo- en productietechnieken</t>
  </si>
  <si>
    <t xml:space="preserve">  Procestechnieken</t>
  </si>
  <si>
    <t xml:space="preserve">  Labo- en productietechnieken</t>
  </si>
  <si>
    <t>Bedrijfsorganisatie</t>
  </si>
  <si>
    <t>TWEEDE SEMESTER </t>
  </si>
  <si>
    <t xml:space="preserve">  Economie en ondernemen</t>
  </si>
  <si>
    <t xml:space="preserve">  Financieel beheer</t>
  </si>
  <si>
    <t xml:space="preserve">  Personeelsbeheer</t>
  </si>
  <si>
    <t xml:space="preserve">  Seminarie</t>
  </si>
  <si>
    <t>Duits</t>
  </si>
  <si>
    <t>Binnenschrijnwerk-en interieur</t>
  </si>
  <si>
    <t>Binnenschrijnwerkerij en interieur</t>
  </si>
  <si>
    <t xml:space="preserve">  Hout realissaties PV</t>
  </si>
  <si>
    <t xml:space="preserve">  Binnen- en buitenschrijwerk</t>
  </si>
  <si>
    <t xml:space="preserve">  Technisch tekenen</t>
  </si>
  <si>
    <t>SEM1</t>
  </si>
  <si>
    <t>SEM2</t>
  </si>
  <si>
    <t>Bedrijfswetenschappen
T 5BW</t>
  </si>
  <si>
    <t>Bedrijfswetenschappen</t>
  </si>
  <si>
    <t>Basiszorg en ondersteuning</t>
  </si>
  <si>
    <t xml:space="preserve">  indirecte zorg en logistieke ondersteuning</t>
  </si>
  <si>
    <t xml:space="preserve">  Pedagogisch handelen</t>
  </si>
  <si>
    <t xml:space="preserve">  Stage</t>
  </si>
  <si>
    <t xml:space="preserve">  Zorg</t>
  </si>
  <si>
    <t>Elektrische installaties</t>
  </si>
  <si>
    <t xml:space="preserve">  Elektrisch tekenen</t>
  </si>
  <si>
    <t xml:space="preserve">  Elektrische realisaties TV</t>
  </si>
  <si>
    <t xml:space="preserve">  Elektrische realisaties PV</t>
  </si>
  <si>
    <t>5 Elektromechanische technieken
T 5EMT</t>
  </si>
  <si>
    <t>Elektromechanische technieken</t>
  </si>
  <si>
    <t xml:space="preserve">  Elektrische systemen</t>
  </si>
  <si>
    <t xml:space="preserve">  Elektrohydraulische systemen</t>
  </si>
  <si>
    <t xml:space="preserve">  Elektropneumatische systemen</t>
  </si>
  <si>
    <t xml:space="preserve">   Mechanische systemen</t>
  </si>
  <si>
    <t xml:space="preserve">  Ontwerp- en meettechnieken</t>
  </si>
  <si>
    <t>5 economie-moderne talen
T 5EMTa</t>
  </si>
  <si>
    <t>Economie</t>
  </si>
  <si>
    <t>Keuze: Wetenschappen/Wiskunde</t>
  </si>
  <si>
    <t>Elektrotechnieken 5ET</t>
  </si>
  <si>
    <t>Elektro technieken</t>
  </si>
  <si>
    <t xml:space="preserve">  Elektriciteit</t>
  </si>
  <si>
    <t xml:space="preserve">  Installatiemethodes</t>
  </si>
  <si>
    <t xml:space="preserve">  Elektrotechnische realisaties TV</t>
  </si>
  <si>
    <t xml:space="preserve">  Elektrotechnische realisaties PV</t>
  </si>
  <si>
    <t>5 economie-wiskunde 5EWi</t>
  </si>
  <si>
    <t>lesuren</t>
  </si>
  <si>
    <t>Keuze: Wiskunde+/Eco+</t>
  </si>
  <si>
    <t>5 grieks-latijn
T 5GL</t>
  </si>
  <si>
    <t>Grieks</t>
  </si>
  <si>
    <t>Latijn</t>
  </si>
  <si>
    <t>Statistiek</t>
  </si>
  <si>
    <t>Keuze: Comm.weten/Spaans</t>
  </si>
  <si>
    <t>5 grieks-wiskunde
T 5GWi</t>
  </si>
  <si>
    <t>Keuze: Comm.weten/Spaans/Wiskunde</t>
  </si>
  <si>
    <t>5 Grieks-Latijn
T 5GL</t>
  </si>
  <si>
    <t>Seminarie</t>
  </si>
  <si>
    <t>5 Gezongheidszorg
5 GZ</t>
  </si>
  <si>
    <t>TWEEDE SEMESTER</t>
  </si>
  <si>
    <t>Agogisch handelen</t>
  </si>
  <si>
    <t>Anatomie en fysiologie</t>
  </si>
  <si>
    <t>Communicatie</t>
  </si>
  <si>
    <t>Stage</t>
  </si>
  <si>
    <t xml:space="preserve">  Wonen en leven</t>
  </si>
  <si>
    <t>nieuw op 27/5/2024</t>
  </si>
  <si>
    <t xml:space="preserve">  Werken in team</t>
  </si>
  <si>
    <t xml:space="preserve">  Zorg en zorgrelatie</t>
  </si>
  <si>
    <t>Wiskunde uitbreiding</t>
  </si>
  <si>
    <t>2019-2020: 1 uur wiskunde uitbreiding niet meetellen DW</t>
  </si>
  <si>
    <t>Zorg</t>
  </si>
  <si>
    <t>5 latijn-moderne talen
T 5LMTa</t>
  </si>
  <si>
    <t>toch ex op 10/10</t>
  </si>
  <si>
    <t>Keuze: Comm.wet/Spaans</t>
  </si>
  <si>
    <t>5 Taal en communicatiewetenschappen
T 5TCW</t>
  </si>
  <si>
    <t>Communicatiewetenschappen en taaltechnologie</t>
  </si>
  <si>
    <t xml:space="preserve">Duits </t>
  </si>
  <si>
    <t xml:space="preserve">Godsdienst </t>
  </si>
  <si>
    <t>Spaans</t>
  </si>
  <si>
    <t>5 latijn - wetenschappen T 5LWe</t>
  </si>
  <si>
    <t>Keuze: Comm.wet/Spaans/Wetenschappen</t>
  </si>
  <si>
    <t>5 latijn-wiskunde
T  5LWi</t>
  </si>
  <si>
    <t>5 moderne talen - wetenschappen T 5MTW</t>
  </si>
  <si>
    <t>Mechanische vormgeving</t>
  </si>
  <si>
    <t xml:space="preserve">  CNC Plaatbewerking PV </t>
  </si>
  <si>
    <t xml:space="preserve">  CNC Verspanen PV</t>
  </si>
  <si>
    <t xml:space="preserve">  Technologie</t>
  </si>
  <si>
    <t xml:space="preserve">  Vormgevingstechnieken</t>
  </si>
  <si>
    <t>MVT</t>
  </si>
  <si>
    <t>Constructietechnologie</t>
  </si>
  <si>
    <t>Mechanische vormgeving PV</t>
  </si>
  <si>
    <t>Mechanische vormgeving TV</t>
  </si>
  <si>
    <t>Plaatbewerking</t>
  </si>
  <si>
    <t>Technische tekenen en meettechnieken</t>
  </si>
  <si>
    <t>Onthaal, organisatie en sales</t>
  </si>
  <si>
    <t xml:space="preserve">Maatschappelijke vorming </t>
  </si>
  <si>
    <t xml:space="preserve">  Onthaal</t>
  </si>
  <si>
    <t xml:space="preserve">  Verkoop</t>
  </si>
  <si>
    <t xml:space="preserve">  Seminarie en werkplekleren</t>
  </si>
  <si>
    <t>5 Opvoeden en begeleiden
5OPB</t>
  </si>
  <si>
    <t>Pedagogie</t>
  </si>
  <si>
    <t>Psychologie</t>
  </si>
  <si>
    <t xml:space="preserve">  Kwaliteitsvol handelen</t>
  </si>
  <si>
    <t>5 taal- en communicatiewetenschappen T 5TCW</t>
  </si>
  <si>
    <t>Communicatiwetenschappen en taaltechnologie</t>
  </si>
  <si>
    <t>5 technologische wetenschappen &amp; engineering
T 5TWE</t>
  </si>
  <si>
    <t>Technologische wetenschappen en engineering</t>
  </si>
  <si>
    <t xml:space="preserve">  STEM-engineering</t>
  </si>
  <si>
    <t xml:space="preserve">  elektrische- en elektronische systemen</t>
  </si>
  <si>
    <t xml:space="preserve">  Toeg. Mechanica</t>
  </si>
  <si>
    <t xml:space="preserve">  Toeg. Fysica</t>
  </si>
  <si>
    <t xml:space="preserve">  Toeg. Chemie</t>
  </si>
  <si>
    <t xml:space="preserve">Wiskunde </t>
  </si>
  <si>
    <t>werd beslist op 10/10</t>
  </si>
  <si>
    <t>Wiskunde verdieping</t>
  </si>
  <si>
    <t>Wetenschappen-wiskunde  5WWi</t>
  </si>
  <si>
    <t>5 welzijnswetenschappen
T 5WZW</t>
  </si>
  <si>
    <t>Communicatiewetenschappen</t>
  </si>
  <si>
    <t>Filosofie</t>
  </si>
  <si>
    <t>Toegepaste sociale en gedragswetenschappen</t>
  </si>
  <si>
    <t>5 Industriële ICT
5ICT</t>
  </si>
  <si>
    <t>Industriële ICT</t>
  </si>
  <si>
    <t>DW/EX=40/60</t>
  </si>
  <si>
    <t>SEM1=40</t>
  </si>
  <si>
    <t>SEM2=60</t>
  </si>
  <si>
    <t>5 Mechanische vormgevingstechnieken
T 5MVT</t>
  </si>
  <si>
    <t>Mechanische vormgevingstechnieken</t>
  </si>
  <si>
    <t>3 evenwaardige rapporten in deze studierichting</t>
  </si>
  <si>
    <t>ex dw3 van het specifiek deel moeten nog verdeeld en dus nog toegevoegd worden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</si>
</sst>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name val="Verdana"/>
      <family val="2"/>
    </font>
    <font>
      <i/>
      <sz val="7"/>
      <name val="Verdana"/>
      <family val="2"/>
    </font>
    <font>
      <sz val="8"/>
      <color rgb="FF000000"/>
      <name val="Verdana"/>
      <family val="2"/>
    </font>
    <font>
      <sz val="11"/>
      <color rgb="FF000000"/>
      <name val="Verdana"/>
      <family val="2"/>
    </font>
    <font>
      <i/>
      <sz val="11"/>
      <name val="Verdana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9"/>
      <color rgb="FF000000"/>
      <name val="Verdana"/>
      <family val="2"/>
    </font>
    <font>
      <sz val="8"/>
      <name val="Calibri"/>
      <family val="2"/>
    </font>
    <font>
      <b/>
      <sz val="8"/>
      <color rgb="FF000000"/>
      <name val="Verdana"/>
      <family val="2"/>
    </font>
    <font>
      <i/>
      <sz val="8"/>
      <name val="Verdana"/>
      <family val="2"/>
    </font>
    <font>
      <sz val="10"/>
      <color rgb="FFFF0000"/>
      <name val="Verdana"/>
      <family val="2"/>
    </font>
    <font>
      <sz val="14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10"/>
      <name val="Verdana"/>
      <family val="2"/>
    </font>
    <font>
      <b/>
      <sz val="10"/>
      <name val="Calibri"/>
      <family val="2"/>
    </font>
    <font>
      <sz val="20"/>
      <color rgb="FF000000"/>
      <name val="Calibri"/>
      <family val="2"/>
    </font>
    <font>
      <b/>
      <sz val="14"/>
      <name val="Calibri"/>
      <family val="2"/>
    </font>
    <font>
      <b/>
      <sz val="14"/>
      <color rgb="FF000000"/>
      <name val="Verdana"/>
      <family val="2"/>
    </font>
    <font>
      <b/>
      <sz val="9"/>
      <color rgb="FF000000"/>
      <name val="Verdana"/>
      <family val="2"/>
    </font>
    <font>
      <b/>
      <sz val="14"/>
      <color rgb="FF000000"/>
      <name val="Calibri"/>
      <family val="2"/>
    </font>
    <font>
      <sz val="9"/>
      <color rgb="FF262626"/>
      <name val="Open Sans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BBB5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EECE1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80">
    <xf numFmtId="0" fontId="0" fillId="0" borderId="0" xfId="0"/>
    <xf numFmtId="0" fontId="4" fillId="2" borderId="1" xfId="0" applyFont="1" applyFill="1" applyBorder="1"/>
    <xf numFmtId="0" fontId="4" fillId="0" borderId="1" xfId="0" applyFont="1" applyBorder="1"/>
    <xf numFmtId="0" fontId="8" fillId="2" borderId="0" xfId="0" applyFont="1" applyFill="1"/>
    <xf numFmtId="0" fontId="8" fillId="0" borderId="0" xfId="0" applyFont="1"/>
    <xf numFmtId="0" fontId="4" fillId="0" borderId="3" xfId="0" applyFont="1" applyBorder="1"/>
    <xf numFmtId="0" fontId="4" fillId="0" borderId="5" xfId="0" applyFont="1" applyBorder="1" applyAlignment="1">
      <alignment horizontal="center"/>
    </xf>
    <xf numFmtId="0" fontId="15" fillId="0" borderId="7" xfId="0" applyFont="1" applyBorder="1"/>
    <xf numFmtId="0" fontId="0" fillId="0" borderId="7" xfId="0" applyBorder="1"/>
    <xf numFmtId="0" fontId="0" fillId="2" borderId="7" xfId="0" applyFill="1" applyBorder="1"/>
    <xf numFmtId="0" fontId="6" fillId="2" borderId="0" xfId="0" applyFont="1" applyFill="1"/>
    <xf numFmtId="0" fontId="6" fillId="2" borderId="0" xfId="0" applyFont="1" applyFill="1" applyAlignment="1">
      <alignment horizontal="left" readingOrder="1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0" xfId="0" applyFont="1"/>
    <xf numFmtId="0" fontId="23" fillId="0" borderId="0" xfId="0" applyFont="1"/>
    <xf numFmtId="0" fontId="4" fillId="0" borderId="10" xfId="0" applyFont="1" applyBorder="1" applyAlignment="1">
      <alignment horizontal="center"/>
    </xf>
    <xf numFmtId="14" fontId="6" fillId="2" borderId="0" xfId="0" applyNumberFormat="1" applyFont="1" applyFill="1"/>
    <xf numFmtId="0" fontId="0" fillId="2" borderId="0" xfId="0" applyFill="1"/>
    <xf numFmtId="0" fontId="16" fillId="2" borderId="0" xfId="0" applyFont="1" applyFill="1"/>
    <xf numFmtId="0" fontId="16" fillId="0" borderId="0" xfId="0" applyFont="1"/>
    <xf numFmtId="0" fontId="18" fillId="0" borderId="0" xfId="0" applyFont="1"/>
    <xf numFmtId="0" fontId="0" fillId="0" borderId="11" xfId="0" applyBorder="1"/>
    <xf numFmtId="0" fontId="0" fillId="3" borderId="0" xfId="0" applyFill="1"/>
    <xf numFmtId="0" fontId="0" fillId="4" borderId="0" xfId="0" applyFill="1"/>
    <xf numFmtId="0" fontId="0" fillId="5" borderId="11" xfId="0" applyFill="1" applyBorder="1"/>
    <xf numFmtId="0" fontId="0" fillId="6" borderId="0" xfId="0" applyFill="1"/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" xfId="0" applyFill="1" applyBorder="1"/>
    <xf numFmtId="0" fontId="5" fillId="0" borderId="9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0" fillId="7" borderId="0" xfId="0" applyFill="1"/>
    <xf numFmtId="0" fontId="0" fillId="6" borderId="11" xfId="0" applyFill="1" applyBorder="1"/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4" fillId="8" borderId="11" xfId="0" applyFont="1" applyFill="1" applyBorder="1"/>
    <xf numFmtId="0" fontId="24" fillId="8" borderId="13" xfId="0" applyFont="1" applyFill="1" applyBorder="1"/>
    <xf numFmtId="0" fontId="25" fillId="5" borderId="11" xfId="0" applyFont="1" applyFill="1" applyBorder="1"/>
    <xf numFmtId="0" fontId="25" fillId="0" borderId="11" xfId="0" applyFont="1" applyBorder="1"/>
    <xf numFmtId="0" fontId="0" fillId="5" borderId="11" xfId="0" quotePrefix="1" applyFill="1" applyBorder="1"/>
    <xf numFmtId="0" fontId="25" fillId="5" borderId="12" xfId="0" applyFont="1" applyFill="1" applyBorder="1"/>
    <xf numFmtId="0" fontId="0" fillId="5" borderId="12" xfId="0" applyFill="1" applyBorder="1"/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4" fillId="5" borderId="11" xfId="0" applyFont="1" applyFill="1" applyBorder="1"/>
    <xf numFmtId="0" fontId="4" fillId="10" borderId="11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24" fillId="8" borderId="17" xfId="0" applyFont="1" applyFill="1" applyBorder="1"/>
    <xf numFmtId="0" fontId="0" fillId="9" borderId="7" xfId="0" applyFill="1" applyBorder="1"/>
    <xf numFmtId="0" fontId="4" fillId="9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1" fontId="0" fillId="0" borderId="11" xfId="0" applyNumberFormat="1" applyBorder="1"/>
    <xf numFmtId="1" fontId="0" fillId="5" borderId="11" xfId="0" applyNumberFormat="1" applyFill="1" applyBorder="1" applyAlignment="1">
      <alignment horizontal="right"/>
    </xf>
    <xf numFmtId="0" fontId="25" fillId="5" borderId="0" xfId="0" applyFont="1" applyFill="1"/>
    <xf numFmtId="1" fontId="26" fillId="5" borderId="11" xfId="0" applyNumberFormat="1" applyFont="1" applyFill="1" applyBorder="1" applyAlignment="1">
      <alignment vertical="top" wrapText="1"/>
    </xf>
    <xf numFmtId="1" fontId="26" fillId="5" borderId="11" xfId="0" applyNumberFormat="1" applyFont="1" applyFill="1" applyBorder="1" applyAlignment="1">
      <alignment horizontal="right" vertical="top" wrapText="1"/>
    </xf>
    <xf numFmtId="0" fontId="26" fillId="5" borderId="11" xfId="0" applyFont="1" applyFill="1" applyBorder="1" applyAlignment="1">
      <alignment horizontal="right" vertical="top" wrapText="1"/>
    </xf>
    <xf numFmtId="1" fontId="26" fillId="5" borderId="12" xfId="0" applyNumberFormat="1" applyFont="1" applyFill="1" applyBorder="1" applyAlignment="1">
      <alignment vertical="top" wrapText="1"/>
    </xf>
    <xf numFmtId="1" fontId="26" fillId="5" borderId="13" xfId="0" applyNumberFormat="1" applyFont="1" applyFill="1" applyBorder="1" applyAlignment="1">
      <alignment vertical="top" wrapText="1"/>
    </xf>
    <xf numFmtId="0" fontId="0" fillId="5" borderId="11" xfId="1" applyFont="1" applyFill="1" applyBorder="1"/>
    <xf numFmtId="0" fontId="27" fillId="5" borderId="11" xfId="1" applyFont="1" applyFill="1" applyBorder="1"/>
    <xf numFmtId="0" fontId="4" fillId="10" borderId="9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25" fillId="5" borderId="11" xfId="0" applyFont="1" applyFill="1" applyBorder="1" applyAlignment="1">
      <alignment vertical="center"/>
    </xf>
    <xf numFmtId="0" fontId="26" fillId="6" borderId="11" xfId="0" applyFont="1" applyFill="1" applyBorder="1" applyAlignment="1">
      <alignment vertical="top" wrapText="1"/>
    </xf>
    <xf numFmtId="0" fontId="26" fillId="5" borderId="11" xfId="0" applyFont="1" applyFill="1" applyBorder="1" applyAlignment="1">
      <alignment vertical="top" wrapText="1"/>
    </xf>
    <xf numFmtId="0" fontId="26" fillId="0" borderId="11" xfId="0" applyFont="1" applyBorder="1" applyAlignment="1">
      <alignment vertical="top" wrapText="1"/>
    </xf>
    <xf numFmtId="0" fontId="26" fillId="5" borderId="11" xfId="0" applyFont="1" applyFill="1" applyBorder="1" applyAlignment="1">
      <alignment horizontal="right" vertical="center" wrapText="1"/>
    </xf>
    <xf numFmtId="0" fontId="4" fillId="9" borderId="9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1" fillId="0" borderId="7" xfId="0" applyFont="1" applyBorder="1"/>
    <xf numFmtId="0" fontId="33" fillId="6" borderId="11" xfId="0" applyFont="1" applyFill="1" applyBorder="1"/>
    <xf numFmtId="0" fontId="0" fillId="0" borderId="11" xfId="0" applyBorder="1" applyAlignment="1">
      <alignment horizontal="right" textRotation="255"/>
    </xf>
    <xf numFmtId="1" fontId="0" fillId="5" borderId="11" xfId="0" applyNumberFormat="1" applyFill="1" applyBorder="1"/>
    <xf numFmtId="1" fontId="0" fillId="0" borderId="15" xfId="0" applyNumberFormat="1" applyBorder="1"/>
    <xf numFmtId="0" fontId="27" fillId="6" borderId="11" xfId="1" applyFont="1" applyFill="1" applyBorder="1"/>
    <xf numFmtId="0" fontId="11" fillId="0" borderId="5" xfId="0" applyFont="1" applyBorder="1"/>
    <xf numFmtId="0" fontId="5" fillId="0" borderId="5" xfId="0" applyFont="1" applyBorder="1" applyAlignment="1">
      <alignment horizontal="center"/>
    </xf>
    <xf numFmtId="0" fontId="27" fillId="0" borderId="11" xfId="1" applyFont="1" applyBorder="1"/>
    <xf numFmtId="0" fontId="5" fillId="0" borderId="3" xfId="0" applyFont="1" applyBorder="1" applyAlignment="1">
      <alignment horizontal="center"/>
    </xf>
    <xf numFmtId="0" fontId="24" fillId="2" borderId="0" xfId="0" applyFont="1" applyFill="1"/>
    <xf numFmtId="0" fontId="8" fillId="0" borderId="2" xfId="0" applyFont="1" applyBorder="1"/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6" fillId="0" borderId="3" xfId="0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27" fillId="0" borderId="11" xfId="1" applyFont="1" applyBorder="1" applyAlignment="1">
      <alignment horizontal="left" indent="2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8" fillId="0" borderId="5" xfId="0" applyFont="1" applyBorder="1"/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" xfId="0" applyBorder="1"/>
    <xf numFmtId="0" fontId="13" fillId="0" borderId="16" xfId="0" applyFont="1" applyBorder="1" applyAlignment="1">
      <alignment horizontal="center"/>
    </xf>
    <xf numFmtId="0" fontId="0" fillId="0" borderId="8" xfId="0" applyBorder="1"/>
    <xf numFmtId="0" fontId="26" fillId="0" borderId="11" xfId="0" applyFont="1" applyBorder="1" applyAlignment="1">
      <alignment horizontal="right" vertical="top" wrapText="1"/>
    </xf>
    <xf numFmtId="0" fontId="21" fillId="0" borderId="3" xfId="0" applyFont="1" applyBorder="1"/>
    <xf numFmtId="0" fontId="21" fillId="0" borderId="3" xfId="0" applyFont="1" applyBorder="1" applyAlignment="1">
      <alignment horizontal="center"/>
    </xf>
    <xf numFmtId="0" fontId="32" fillId="0" borderId="1" xfId="0" applyFont="1" applyBorder="1"/>
    <xf numFmtId="0" fontId="10" fillId="0" borderId="0" xfId="0" applyFont="1"/>
    <xf numFmtId="0" fontId="4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0" fillId="0" borderId="11" xfId="1" applyFont="1" applyBorder="1"/>
    <xf numFmtId="0" fontId="25" fillId="5" borderId="11" xfId="0" applyFont="1" applyFill="1" applyBorder="1" applyAlignment="1">
      <alignment vertical="top"/>
    </xf>
    <xf numFmtId="0" fontId="4" fillId="0" borderId="8" xfId="0" applyFont="1" applyBorder="1"/>
    <xf numFmtId="0" fontId="5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0" fontId="25" fillId="5" borderId="11" xfId="1" applyFont="1" applyFill="1" applyBorder="1"/>
    <xf numFmtId="0" fontId="28" fillId="5" borderId="11" xfId="1" applyFont="1" applyFill="1" applyBorder="1"/>
    <xf numFmtId="0" fontId="35" fillId="7" borderId="3" xfId="0" applyFont="1" applyFill="1" applyBorder="1" applyAlignment="1">
      <alignment horizontal="center"/>
    </xf>
    <xf numFmtId="0" fontId="28" fillId="0" borderId="11" xfId="1" applyFont="1" applyBorder="1"/>
    <xf numFmtId="0" fontId="33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3" fillId="0" borderId="1" xfId="0" applyFont="1" applyBorder="1"/>
    <xf numFmtId="0" fontId="34" fillId="0" borderId="1" xfId="0" applyFont="1" applyBorder="1" applyAlignment="1">
      <alignment horizontal="left" wrapText="1"/>
    </xf>
    <xf numFmtId="0" fontId="36" fillId="0" borderId="1" xfId="0" applyFont="1" applyBorder="1"/>
    <xf numFmtId="0" fontId="10" fillId="0" borderId="11" xfId="0" applyFont="1" applyBorder="1"/>
    <xf numFmtId="0" fontId="0" fillId="0" borderId="5" xfId="0" applyBorder="1"/>
    <xf numFmtId="1" fontId="4" fillId="0" borderId="11" xfId="0" applyNumberFormat="1" applyFont="1" applyBorder="1" applyAlignment="1">
      <alignment horizontal="center"/>
    </xf>
    <xf numFmtId="0" fontId="37" fillId="0" borderId="11" xfId="0" applyFont="1" applyBorder="1"/>
    <xf numFmtId="0" fontId="37" fillId="0" borderId="0" xfId="0" applyFont="1"/>
    <xf numFmtId="0" fontId="0" fillId="6" borderId="12" xfId="0" applyFill="1" applyBorder="1"/>
    <xf numFmtId="0" fontId="27" fillId="0" borderId="0" xfId="1" applyFont="1"/>
    <xf numFmtId="0" fontId="4" fillId="0" borderId="5" xfId="0" applyFont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5" fillId="0" borderId="0" xfId="0" applyFont="1"/>
    <xf numFmtId="1" fontId="0" fillId="0" borderId="0" xfId="0" applyNumberFormat="1"/>
    <xf numFmtId="0" fontId="0" fillId="0" borderId="9" xfId="0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6" xfId="0" applyBorder="1"/>
    <xf numFmtId="0" fontId="4" fillId="0" borderId="1" xfId="0" applyFont="1" applyBorder="1" applyAlignment="1">
      <alignment horizontal="right"/>
    </xf>
    <xf numFmtId="0" fontId="24" fillId="0" borderId="0" xfId="0" applyFont="1"/>
    <xf numFmtId="0" fontId="4" fillId="0" borderId="1" xfId="0" applyFont="1" applyBorder="1" applyAlignment="1">
      <alignment horizontal="left"/>
    </xf>
    <xf numFmtId="0" fontId="9" fillId="5" borderId="11" xfId="1" applyFont="1" applyFill="1" applyBorder="1"/>
    <xf numFmtId="0" fontId="5" fillId="2" borderId="1" xfId="0" applyFont="1" applyFill="1" applyBorder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9" fillId="0" borderId="11" xfId="0" applyFont="1" applyBorder="1"/>
    <xf numFmtId="0" fontId="18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7" xfId="0" applyFont="1" applyBorder="1"/>
    <xf numFmtId="0" fontId="9" fillId="8" borderId="13" xfId="0" applyFont="1" applyFill="1" applyBorder="1"/>
    <xf numFmtId="0" fontId="9" fillId="8" borderId="17" xfId="0" applyFont="1" applyFill="1" applyBorder="1"/>
    <xf numFmtId="0" fontId="5" fillId="0" borderId="1" xfId="0" applyFont="1" applyBorder="1"/>
    <xf numFmtId="0" fontId="9" fillId="8" borderId="11" xfId="0" applyFont="1" applyFill="1" applyBorder="1"/>
    <xf numFmtId="0" fontId="5" fillId="0" borderId="3" xfId="0" applyFont="1" applyBorder="1"/>
    <xf numFmtId="0" fontId="6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/>
    <xf numFmtId="0" fontId="4" fillId="0" borderId="2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36" fillId="0" borderId="18" xfId="0" applyFont="1" applyBorder="1" applyAlignment="1">
      <alignment wrapText="1"/>
    </xf>
    <xf numFmtId="0" fontId="9" fillId="0" borderId="20" xfId="0" applyFont="1" applyBorder="1"/>
    <xf numFmtId="0" fontId="5" fillId="0" borderId="21" xfId="0" applyFont="1" applyBorder="1"/>
    <xf numFmtId="0" fontId="4" fillId="0" borderId="22" xfId="0" applyFont="1" applyBorder="1"/>
    <xf numFmtId="0" fontId="9" fillId="0" borderId="37" xfId="0" applyFont="1" applyBorder="1"/>
    <xf numFmtId="0" fontId="0" fillId="0" borderId="37" xfId="0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0" xfId="0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24" fillId="0" borderId="11" xfId="0" applyFont="1" applyBorder="1"/>
    <xf numFmtId="0" fontId="27" fillId="5" borderId="11" xfId="0" applyFont="1" applyFill="1" applyBorder="1" applyAlignment="1">
      <alignment vertical="top"/>
    </xf>
    <xf numFmtId="1" fontId="26" fillId="5" borderId="11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4" fillId="11" borderId="47" xfId="0" applyFont="1" applyFill="1" applyBorder="1" applyAlignment="1">
      <alignment horizontal="center"/>
    </xf>
    <xf numFmtId="0" fontId="24" fillId="11" borderId="49" xfId="0" applyFont="1" applyFill="1" applyBorder="1" applyAlignment="1">
      <alignment horizontal="center"/>
    </xf>
    <xf numFmtId="0" fontId="24" fillId="11" borderId="0" xfId="0" applyFont="1" applyFill="1" applyAlignment="1">
      <alignment horizontal="center"/>
    </xf>
    <xf numFmtId="0" fontId="4" fillId="11" borderId="48" xfId="0" applyFont="1" applyFill="1" applyBorder="1" applyAlignment="1">
      <alignment horizontal="center"/>
    </xf>
    <xf numFmtId="0" fontId="6" fillId="11" borderId="35" xfId="0" applyFont="1" applyFill="1" applyBorder="1" applyAlignment="1">
      <alignment horizontal="center"/>
    </xf>
    <xf numFmtId="0" fontId="4" fillId="11" borderId="51" xfId="0" applyFont="1" applyFill="1" applyBorder="1" applyAlignment="1">
      <alignment horizontal="center"/>
    </xf>
    <xf numFmtId="0" fontId="4" fillId="11" borderId="46" xfId="0" applyFont="1" applyFill="1" applyBorder="1" applyAlignment="1">
      <alignment horizontal="center"/>
    </xf>
    <xf numFmtId="0" fontId="0" fillId="11" borderId="49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4" fillId="11" borderId="42" xfId="0" applyFont="1" applyFill="1" applyBorder="1" applyAlignment="1">
      <alignment horizontal="center"/>
    </xf>
    <xf numFmtId="0" fontId="4" fillId="11" borderId="36" xfId="0" applyFont="1" applyFill="1" applyBorder="1" applyAlignment="1">
      <alignment horizontal="center"/>
    </xf>
    <xf numFmtId="0" fontId="9" fillId="5" borderId="0" xfId="1" applyFont="1" applyFill="1"/>
    <xf numFmtId="0" fontId="4" fillId="0" borderId="53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5" xfId="0" applyBorder="1" applyAlignment="1">
      <alignment horizontal="center"/>
    </xf>
    <xf numFmtId="0" fontId="0" fillId="11" borderId="55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2" fillId="5" borderId="11" xfId="1" applyFont="1" applyFill="1" applyBorder="1"/>
    <xf numFmtId="14" fontId="6" fillId="2" borderId="0" xfId="0" applyNumberFormat="1" applyFont="1" applyFill="1"/>
    <xf numFmtId="0" fontId="8" fillId="0" borderId="0" xfId="0" applyFont="1"/>
    <xf numFmtId="0" fontId="0" fillId="2" borderId="0" xfId="0" applyFill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8" fillId="0" borderId="4" xfId="0" applyFont="1" applyBorder="1"/>
    <xf numFmtId="0" fontId="8" fillId="0" borderId="2" xfId="0" applyFont="1" applyBorder="1"/>
    <xf numFmtId="0" fontId="29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/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" fillId="5" borderId="11" xfId="1" applyFont="1" applyFill="1" applyBorder="1"/>
    <xf numFmtId="0" fontId="23" fillId="2" borderId="0" xfId="0" applyFont="1" applyFill="1"/>
  </cellXfs>
  <cellStyles count="2">
    <cellStyle name="Standaard" xfId="0" builtinId="0"/>
    <cellStyle name="Standaard 2" xfId="1" xr:uid="{00000000-0005-0000-0000-000001000000}"/>
  </cellStyles>
  <dxfs count="2">
    <dxf>
      <font>
        <color rgb="FF0B8043"/>
      </font>
      <fill>
        <patternFill patternType="none"/>
      </fill>
      <border>
        <left/>
        <right/>
        <top/>
        <bottom/>
      </border>
    </dxf>
    <dxf>
      <font>
        <color rgb="FF0B8043"/>
      </font>
      <fill>
        <patternFill patternType="none"/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5" sqref="A5"/>
    </sheetView>
  </sheetViews>
  <sheetFormatPr defaultRowHeight="14.25" x14ac:dyDescent="0.45"/>
  <sheetData>
    <row r="1" spans="1:1" x14ac:dyDescent="0.45">
      <c r="A1" t="s">
        <v>0</v>
      </c>
    </row>
    <row r="2" spans="1:1" x14ac:dyDescent="0.45">
      <c r="A2" t="s">
        <v>1</v>
      </c>
    </row>
    <row r="3" spans="1:1" x14ac:dyDescent="0.45">
      <c r="A3" t="s">
        <v>2</v>
      </c>
    </row>
    <row r="4" spans="1:1" x14ac:dyDescent="0.45">
      <c r="A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workbookViewId="0">
      <selection activeCell="A24" sqref="A24"/>
    </sheetView>
  </sheetViews>
  <sheetFormatPr defaultRowHeight="14.25" x14ac:dyDescent="0.45"/>
  <cols>
    <col min="1" max="1" width="23.73046875" customWidth="1"/>
    <col min="5" max="5" width="1.86328125" customWidth="1"/>
    <col min="9" max="9" width="6.265625" customWidth="1"/>
    <col min="14" max="14" width="10.1328125" customWidth="1"/>
  </cols>
  <sheetData>
    <row r="1" spans="1:15" ht="64.5" customHeight="1" x14ac:dyDescent="0.55000000000000004">
      <c r="A1" s="156" t="s">
        <v>4</v>
      </c>
      <c r="B1" s="19" t="s">
        <v>5</v>
      </c>
      <c r="C1" s="20" t="s">
        <v>6</v>
      </c>
      <c r="D1" s="20" t="s">
        <v>7</v>
      </c>
      <c r="E1" s="20"/>
      <c r="F1" s="20" t="s">
        <v>8</v>
      </c>
      <c r="G1" s="20" t="s">
        <v>9</v>
      </c>
      <c r="H1" s="20" t="s">
        <v>10</v>
      </c>
      <c r="I1" s="20"/>
      <c r="J1" s="20" t="s">
        <v>11</v>
      </c>
      <c r="K1" s="47" t="s">
        <v>12</v>
      </c>
      <c r="L1" s="144" t="s">
        <v>13</v>
      </c>
      <c r="M1" s="144" t="s">
        <v>9</v>
      </c>
      <c r="N1" s="143"/>
    </row>
    <row r="2" spans="1:15" x14ac:dyDescent="0.45">
      <c r="A2" s="178" t="s">
        <v>14</v>
      </c>
      <c r="B2" s="22" t="s">
        <v>15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10</v>
      </c>
      <c r="I2" s="13"/>
      <c r="J2" s="22" t="s">
        <v>16</v>
      </c>
      <c r="K2" s="22" t="s">
        <v>16</v>
      </c>
      <c r="L2" s="22" t="s">
        <v>16</v>
      </c>
      <c r="M2" s="22" t="s">
        <v>9</v>
      </c>
      <c r="N2" s="13" t="s">
        <v>18</v>
      </c>
      <c r="O2" s="13" t="s">
        <v>19</v>
      </c>
    </row>
    <row r="3" spans="1:15" x14ac:dyDescent="0.45">
      <c r="A3" s="80"/>
      <c r="B3" s="81"/>
      <c r="C3" s="22"/>
      <c r="D3" s="22"/>
      <c r="E3" s="22"/>
      <c r="F3" s="22"/>
      <c r="G3" s="22"/>
      <c r="H3" s="13"/>
      <c r="I3" s="13"/>
      <c r="J3" s="22"/>
      <c r="K3" s="22"/>
      <c r="L3" s="22"/>
      <c r="M3" s="22"/>
      <c r="N3" s="13"/>
      <c r="O3" s="13"/>
    </row>
    <row r="4" spans="1:15" x14ac:dyDescent="0.45">
      <c r="A4" s="179" t="s">
        <v>20</v>
      </c>
      <c r="B4" s="81">
        <v>2</v>
      </c>
      <c r="C4" s="22">
        <f>+B4*10</f>
        <v>20</v>
      </c>
      <c r="D4" s="22">
        <f>+B4*10</f>
        <v>20</v>
      </c>
      <c r="E4" s="22"/>
      <c r="F4" s="22">
        <f>+H4*40/100</f>
        <v>40</v>
      </c>
      <c r="G4" s="22">
        <f>+H4*60/100</f>
        <v>60</v>
      </c>
      <c r="H4" s="13">
        <f t="shared" ref="H4:H16" si="0">+O4*40/100</f>
        <v>100</v>
      </c>
      <c r="I4" s="13"/>
      <c r="J4" s="22">
        <f>+B4*10</f>
        <v>20</v>
      </c>
      <c r="K4" s="22">
        <f>+B4*10</f>
        <v>20</v>
      </c>
      <c r="L4" s="22">
        <f>+N4*60/100</f>
        <v>90</v>
      </c>
      <c r="M4" s="22">
        <f>+N4*40/100</f>
        <v>60</v>
      </c>
      <c r="N4" s="13">
        <f>+O4*60/100</f>
        <v>150</v>
      </c>
      <c r="O4" s="13">
        <f t="shared" ref="O4:O16" si="1">+B4*125</f>
        <v>250</v>
      </c>
    </row>
    <row r="5" spans="1:15" x14ac:dyDescent="0.45">
      <c r="A5" s="151" t="s">
        <v>21</v>
      </c>
      <c r="B5" s="81">
        <v>2</v>
      </c>
      <c r="C5" s="15">
        <f t="shared" ref="C5:C16" si="2">+B5*10</f>
        <v>20</v>
      </c>
      <c r="D5" s="22">
        <f t="shared" ref="D5:D16" si="3">+B5*10</f>
        <v>20</v>
      </c>
      <c r="E5" s="6"/>
      <c r="F5" s="22">
        <v>65</v>
      </c>
      <c r="G5" s="22">
        <v>35</v>
      </c>
      <c r="H5" s="13">
        <f t="shared" si="0"/>
        <v>100</v>
      </c>
      <c r="I5" s="13"/>
      <c r="J5" s="22">
        <f t="shared" ref="J5:J16" si="4">+B5*10</f>
        <v>20</v>
      </c>
      <c r="K5" s="22">
        <f t="shared" ref="K5:K16" si="5">+B5*10</f>
        <v>20</v>
      </c>
      <c r="L5" s="22">
        <f t="shared" ref="L5:L16" si="6">+N5*60/100</f>
        <v>90</v>
      </c>
      <c r="M5" s="22">
        <v>98</v>
      </c>
      <c r="N5" s="13">
        <f t="shared" ref="N5:N16" si="7">+O5*60/100</f>
        <v>150</v>
      </c>
      <c r="O5" s="13">
        <f t="shared" si="1"/>
        <v>250</v>
      </c>
    </row>
    <row r="6" spans="1:15" x14ac:dyDescent="0.45">
      <c r="A6" s="151" t="s">
        <v>22</v>
      </c>
      <c r="B6" s="81">
        <v>2</v>
      </c>
      <c r="C6" s="15">
        <f t="shared" si="2"/>
        <v>20</v>
      </c>
      <c r="D6" s="22">
        <f t="shared" si="3"/>
        <v>20</v>
      </c>
      <c r="E6" s="6"/>
      <c r="F6" s="22">
        <v>65</v>
      </c>
      <c r="G6" s="22">
        <v>35</v>
      </c>
      <c r="H6" s="13">
        <f t="shared" si="0"/>
        <v>100</v>
      </c>
      <c r="I6" s="13"/>
      <c r="J6" s="22">
        <f t="shared" si="4"/>
        <v>20</v>
      </c>
      <c r="K6" s="22">
        <f t="shared" si="5"/>
        <v>20</v>
      </c>
      <c r="L6" s="22">
        <f t="shared" si="6"/>
        <v>90</v>
      </c>
      <c r="M6" s="22">
        <v>98</v>
      </c>
      <c r="N6" s="13">
        <f t="shared" si="7"/>
        <v>150</v>
      </c>
      <c r="O6" s="13">
        <f t="shared" si="1"/>
        <v>250</v>
      </c>
    </row>
    <row r="7" spans="1:15" x14ac:dyDescent="0.45">
      <c r="A7" s="179" t="s">
        <v>23</v>
      </c>
      <c r="B7" s="81">
        <v>1</v>
      </c>
      <c r="C7" s="15">
        <f t="shared" si="2"/>
        <v>10</v>
      </c>
      <c r="D7" s="22">
        <f t="shared" si="3"/>
        <v>10</v>
      </c>
      <c r="E7" s="22"/>
      <c r="F7" s="22">
        <f t="shared" ref="F7:F16" si="8">+H7*40/100</f>
        <v>20</v>
      </c>
      <c r="G7" s="22">
        <f t="shared" ref="G7:G16" si="9">+H7*60/100</f>
        <v>30</v>
      </c>
      <c r="H7" s="13">
        <f t="shared" si="0"/>
        <v>50</v>
      </c>
      <c r="I7" s="13"/>
      <c r="J7" s="22">
        <f t="shared" si="4"/>
        <v>10</v>
      </c>
      <c r="K7" s="22">
        <f t="shared" si="5"/>
        <v>10</v>
      </c>
      <c r="L7" s="22">
        <f t="shared" si="6"/>
        <v>45</v>
      </c>
      <c r="M7" s="22">
        <f t="shared" ref="M7:M16" si="10">+N7*40/100</f>
        <v>30</v>
      </c>
      <c r="N7" s="13">
        <f t="shared" si="7"/>
        <v>75</v>
      </c>
      <c r="O7" s="13">
        <f t="shared" si="1"/>
        <v>125</v>
      </c>
    </row>
    <row r="8" spans="1:15" x14ac:dyDescent="0.45">
      <c r="A8" s="179" t="s">
        <v>24</v>
      </c>
      <c r="B8" s="81">
        <v>2</v>
      </c>
      <c r="C8" s="15">
        <f t="shared" si="2"/>
        <v>20</v>
      </c>
      <c r="D8" s="22">
        <f t="shared" si="3"/>
        <v>20</v>
      </c>
      <c r="E8" s="6"/>
      <c r="F8" s="22">
        <v>100</v>
      </c>
      <c r="G8" s="22" t="s">
        <v>25</v>
      </c>
      <c r="H8" s="13">
        <f t="shared" si="0"/>
        <v>100</v>
      </c>
      <c r="I8" s="13"/>
      <c r="J8" s="22">
        <f t="shared" si="4"/>
        <v>20</v>
      </c>
      <c r="K8" s="22">
        <f t="shared" si="5"/>
        <v>20</v>
      </c>
      <c r="L8" s="22">
        <f t="shared" si="6"/>
        <v>90</v>
      </c>
      <c r="M8" s="22">
        <v>150</v>
      </c>
      <c r="N8" s="13">
        <f t="shared" si="7"/>
        <v>150</v>
      </c>
      <c r="O8" s="13">
        <f t="shared" si="1"/>
        <v>250</v>
      </c>
    </row>
    <row r="9" spans="1:15" x14ac:dyDescent="0.45">
      <c r="A9" s="179" t="s">
        <v>26</v>
      </c>
      <c r="B9" s="81">
        <v>2</v>
      </c>
      <c r="C9" s="15">
        <f t="shared" si="2"/>
        <v>20</v>
      </c>
      <c r="D9" s="22">
        <f t="shared" si="3"/>
        <v>20</v>
      </c>
      <c r="E9" s="6"/>
      <c r="F9" s="22">
        <v>100</v>
      </c>
      <c r="G9" s="22" t="s">
        <v>25</v>
      </c>
      <c r="H9" s="13">
        <f t="shared" si="0"/>
        <v>100</v>
      </c>
      <c r="I9" s="13"/>
      <c r="J9" s="22">
        <f t="shared" si="4"/>
        <v>20</v>
      </c>
      <c r="K9" s="22">
        <f t="shared" si="5"/>
        <v>20</v>
      </c>
      <c r="L9" s="22">
        <f t="shared" si="6"/>
        <v>90</v>
      </c>
      <c r="M9" s="22">
        <v>150</v>
      </c>
      <c r="N9" s="13">
        <f t="shared" si="7"/>
        <v>150</v>
      </c>
      <c r="O9" s="13">
        <f t="shared" si="1"/>
        <v>250</v>
      </c>
    </row>
    <row r="10" spans="1:15" x14ac:dyDescent="0.45">
      <c r="A10" s="179" t="s">
        <v>27</v>
      </c>
      <c r="B10" s="81">
        <v>1</v>
      </c>
      <c r="C10" s="15">
        <f t="shared" si="2"/>
        <v>10</v>
      </c>
      <c r="D10" s="22">
        <f t="shared" si="3"/>
        <v>10</v>
      </c>
      <c r="E10" s="6"/>
      <c r="F10" s="22">
        <f t="shared" si="8"/>
        <v>20</v>
      </c>
      <c r="G10" s="22">
        <f t="shared" si="9"/>
        <v>30</v>
      </c>
      <c r="H10" s="13">
        <f t="shared" si="0"/>
        <v>50</v>
      </c>
      <c r="I10" s="13"/>
      <c r="J10" s="22">
        <f t="shared" si="4"/>
        <v>10</v>
      </c>
      <c r="K10" s="22">
        <f t="shared" si="5"/>
        <v>10</v>
      </c>
      <c r="L10" s="22">
        <f t="shared" si="6"/>
        <v>45</v>
      </c>
      <c r="M10" s="22">
        <f t="shared" si="10"/>
        <v>30</v>
      </c>
      <c r="N10" s="13">
        <f t="shared" si="7"/>
        <v>75</v>
      </c>
      <c r="O10" s="13">
        <f t="shared" si="1"/>
        <v>125</v>
      </c>
    </row>
    <row r="11" spans="1:15" x14ac:dyDescent="0.45">
      <c r="A11" s="151" t="s">
        <v>28</v>
      </c>
      <c r="B11" s="81">
        <v>3</v>
      </c>
      <c r="C11" s="15">
        <f t="shared" si="2"/>
        <v>30</v>
      </c>
      <c r="D11" s="22">
        <f t="shared" si="3"/>
        <v>30</v>
      </c>
      <c r="E11" s="22"/>
      <c r="F11" s="22">
        <v>96</v>
      </c>
      <c r="G11" s="22">
        <v>54</v>
      </c>
      <c r="H11" s="13">
        <f t="shared" si="0"/>
        <v>150</v>
      </c>
      <c r="I11" s="13"/>
      <c r="J11" s="22">
        <f t="shared" si="4"/>
        <v>30</v>
      </c>
      <c r="K11" s="22">
        <f t="shared" si="5"/>
        <v>30</v>
      </c>
      <c r="L11" s="22">
        <f t="shared" si="6"/>
        <v>135</v>
      </c>
      <c r="M11" s="22">
        <v>144</v>
      </c>
      <c r="N11" s="13">
        <f t="shared" si="7"/>
        <v>225</v>
      </c>
      <c r="O11" s="13">
        <f t="shared" si="1"/>
        <v>375</v>
      </c>
    </row>
    <row r="12" spans="1:15" x14ac:dyDescent="0.45">
      <c r="A12" s="179" t="s">
        <v>29</v>
      </c>
      <c r="B12" s="81">
        <v>4</v>
      </c>
      <c r="C12" s="15">
        <f t="shared" si="2"/>
        <v>40</v>
      </c>
      <c r="D12" s="22">
        <f t="shared" si="3"/>
        <v>40</v>
      </c>
      <c r="E12" s="6"/>
      <c r="F12" s="22">
        <f t="shared" si="8"/>
        <v>80</v>
      </c>
      <c r="G12" s="22">
        <f t="shared" si="9"/>
        <v>120</v>
      </c>
      <c r="H12" s="13">
        <f t="shared" si="0"/>
        <v>200</v>
      </c>
      <c r="I12" s="13"/>
      <c r="J12" s="22">
        <f t="shared" si="4"/>
        <v>40</v>
      </c>
      <c r="K12" s="22">
        <f t="shared" si="5"/>
        <v>40</v>
      </c>
      <c r="L12" s="22">
        <f t="shared" si="6"/>
        <v>180</v>
      </c>
      <c r="M12" s="22">
        <f t="shared" si="10"/>
        <v>120</v>
      </c>
      <c r="N12" s="13">
        <f t="shared" si="7"/>
        <v>300</v>
      </c>
      <c r="O12" s="13">
        <f t="shared" si="1"/>
        <v>500</v>
      </c>
    </row>
    <row r="13" spans="1:15" x14ac:dyDescent="0.45">
      <c r="A13" s="180" t="s">
        <v>30</v>
      </c>
      <c r="B13" s="176">
        <v>4</v>
      </c>
      <c r="C13" s="15">
        <f t="shared" si="2"/>
        <v>40</v>
      </c>
      <c r="D13" s="22">
        <f t="shared" si="3"/>
        <v>40</v>
      </c>
      <c r="E13" s="6"/>
      <c r="F13" s="22">
        <f t="shared" si="8"/>
        <v>80</v>
      </c>
      <c r="G13" s="22">
        <f t="shared" si="9"/>
        <v>120</v>
      </c>
      <c r="H13" s="13">
        <f t="shared" si="0"/>
        <v>200</v>
      </c>
      <c r="I13" s="13"/>
      <c r="J13" s="22">
        <f t="shared" si="4"/>
        <v>40</v>
      </c>
      <c r="K13" s="22">
        <f t="shared" si="5"/>
        <v>40</v>
      </c>
      <c r="L13" s="22">
        <f t="shared" si="6"/>
        <v>180</v>
      </c>
      <c r="M13" s="22">
        <f t="shared" si="10"/>
        <v>120</v>
      </c>
      <c r="N13" s="13">
        <f t="shared" si="7"/>
        <v>300</v>
      </c>
      <c r="O13" s="13">
        <f t="shared" si="1"/>
        <v>500</v>
      </c>
    </row>
    <row r="14" spans="1:15" x14ac:dyDescent="0.45">
      <c r="A14" s="180" t="s">
        <v>31</v>
      </c>
      <c r="B14" s="176">
        <v>2</v>
      </c>
      <c r="C14" s="15">
        <f t="shared" si="2"/>
        <v>20</v>
      </c>
      <c r="D14" s="22">
        <f t="shared" si="3"/>
        <v>20</v>
      </c>
      <c r="E14" s="6"/>
      <c r="F14" s="22">
        <f t="shared" si="8"/>
        <v>40</v>
      </c>
      <c r="G14" s="22">
        <f t="shared" si="9"/>
        <v>60</v>
      </c>
      <c r="H14" s="13">
        <f t="shared" si="0"/>
        <v>100</v>
      </c>
      <c r="I14" s="13"/>
      <c r="J14" s="22">
        <f t="shared" si="4"/>
        <v>20</v>
      </c>
      <c r="K14" s="22">
        <f t="shared" si="5"/>
        <v>20</v>
      </c>
      <c r="L14" s="22">
        <f t="shared" si="6"/>
        <v>90</v>
      </c>
      <c r="M14" s="22">
        <f t="shared" si="10"/>
        <v>60</v>
      </c>
      <c r="N14" s="13">
        <f t="shared" si="7"/>
        <v>150</v>
      </c>
      <c r="O14" s="13">
        <f t="shared" si="1"/>
        <v>250</v>
      </c>
    </row>
    <row r="15" spans="1:15" x14ac:dyDescent="0.45">
      <c r="A15" s="180" t="s">
        <v>32</v>
      </c>
      <c r="B15" s="176">
        <v>4</v>
      </c>
      <c r="C15" s="22">
        <f t="shared" si="2"/>
        <v>40</v>
      </c>
      <c r="D15" s="22">
        <f t="shared" si="3"/>
        <v>40</v>
      </c>
      <c r="E15" s="22"/>
      <c r="F15" s="22">
        <f t="shared" si="8"/>
        <v>80</v>
      </c>
      <c r="G15" s="22">
        <f t="shared" si="9"/>
        <v>120</v>
      </c>
      <c r="H15" s="13">
        <f t="shared" si="0"/>
        <v>200</v>
      </c>
      <c r="I15" s="13"/>
      <c r="J15" s="22">
        <f t="shared" si="4"/>
        <v>40</v>
      </c>
      <c r="K15" s="22">
        <f t="shared" si="5"/>
        <v>40</v>
      </c>
      <c r="L15" s="22">
        <f t="shared" si="6"/>
        <v>180</v>
      </c>
      <c r="M15" s="22">
        <f t="shared" si="10"/>
        <v>120</v>
      </c>
      <c r="N15" s="13">
        <f t="shared" si="7"/>
        <v>300</v>
      </c>
      <c r="O15" s="13">
        <f t="shared" si="1"/>
        <v>500</v>
      </c>
    </row>
    <row r="16" spans="1:15" x14ac:dyDescent="0.45">
      <c r="A16" s="180" t="s">
        <v>33</v>
      </c>
      <c r="B16" s="176">
        <v>4</v>
      </c>
      <c r="C16" s="22">
        <f t="shared" si="2"/>
        <v>40</v>
      </c>
      <c r="D16" s="22">
        <f t="shared" si="3"/>
        <v>40</v>
      </c>
      <c r="E16" s="22"/>
      <c r="F16" s="22">
        <f t="shared" si="8"/>
        <v>80</v>
      </c>
      <c r="G16" s="22">
        <f t="shared" si="9"/>
        <v>120</v>
      </c>
      <c r="H16" s="13">
        <f t="shared" si="0"/>
        <v>200</v>
      </c>
      <c r="I16" s="13"/>
      <c r="J16" s="22">
        <f t="shared" si="4"/>
        <v>40</v>
      </c>
      <c r="K16" s="22">
        <f t="shared" si="5"/>
        <v>40</v>
      </c>
      <c r="L16" s="22">
        <f t="shared" si="6"/>
        <v>180</v>
      </c>
      <c r="M16" s="22">
        <f t="shared" si="10"/>
        <v>120</v>
      </c>
      <c r="N16" s="13">
        <f t="shared" si="7"/>
        <v>300</v>
      </c>
      <c r="O16" s="13">
        <f t="shared" si="1"/>
        <v>500</v>
      </c>
    </row>
    <row r="17" spans="1:15" x14ac:dyDescent="0.45">
      <c r="A17" s="2"/>
      <c r="B17" s="22"/>
      <c r="C17" s="22"/>
      <c r="D17" s="22"/>
      <c r="E17" s="102"/>
      <c r="F17" s="6"/>
      <c r="G17" s="6"/>
      <c r="H17" s="103"/>
      <c r="I17" s="103"/>
      <c r="J17" s="22"/>
      <c r="K17" s="22"/>
      <c r="L17" s="6"/>
      <c r="M17" s="6"/>
      <c r="N17" s="103"/>
      <c r="O17" s="13"/>
    </row>
    <row r="18" spans="1:15" x14ac:dyDescent="0.45">
      <c r="A18" s="22"/>
      <c r="B18" s="22"/>
      <c r="C18" s="22"/>
      <c r="D18" s="22"/>
      <c r="E18" s="102"/>
      <c r="F18" s="6"/>
      <c r="G18" s="6"/>
      <c r="H18" s="103"/>
      <c r="I18" s="103"/>
      <c r="J18" s="22"/>
      <c r="K18" s="22"/>
      <c r="L18" s="21"/>
      <c r="M18" s="6"/>
      <c r="N18" s="13"/>
      <c r="O18" s="13"/>
    </row>
    <row r="19" spans="1:15" x14ac:dyDescent="0.45">
      <c r="A19" s="181" t="s">
        <v>18</v>
      </c>
      <c r="B19" s="101">
        <f>SUM(B4:B18)</f>
        <v>33</v>
      </c>
      <c r="C19" s="182" t="s">
        <v>25</v>
      </c>
      <c r="D19" s="182" t="s">
        <v>25</v>
      </c>
      <c r="E19" s="182" t="s">
        <v>25</v>
      </c>
      <c r="F19" s="182" t="s">
        <v>25</v>
      </c>
      <c r="G19" s="182" t="s">
        <v>25</v>
      </c>
      <c r="H19" s="104">
        <f>SUM(H4:H18)</f>
        <v>1650</v>
      </c>
      <c r="I19" s="166"/>
      <c r="J19" s="182" t="s">
        <v>25</v>
      </c>
      <c r="K19" s="182" t="s">
        <v>25</v>
      </c>
      <c r="L19" s="182" t="s">
        <v>25</v>
      </c>
      <c r="M19" s="182" t="s">
        <v>25</v>
      </c>
      <c r="N19" s="104">
        <f>SUM(N4:N18)</f>
        <v>2475</v>
      </c>
      <c r="O19" s="101">
        <f>SUM(O4:O18)</f>
        <v>4125</v>
      </c>
    </row>
    <row r="20" spans="1:15" x14ac:dyDescent="0.45">
      <c r="A20" s="7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</sheetData>
  <conditionalFormatting sqref="A9:A17 A3">
    <cfRule type="colorScale" priority="2">
      <colorScale>
        <cfvo type="min"/>
        <cfvo type="max"/>
        <color rgb="FF57BB8A"/>
        <color rgb="FFFFFFFF"/>
      </colorScale>
    </cfRule>
  </conditionalFormatting>
  <conditionalFormatting sqref="E3">
    <cfRule type="notContainsBlanks" dxfId="1" priority="1">
      <formula>LEN(TRIM(E3))&gt;0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U28"/>
  <sheetViews>
    <sheetView workbookViewId="0">
      <selection activeCell="B23" sqref="B23"/>
    </sheetView>
  </sheetViews>
  <sheetFormatPr defaultColWidth="15.1328125" defaultRowHeight="15" customHeight="1" x14ac:dyDescent="0.45"/>
  <cols>
    <col min="1" max="1" width="32.265625" customWidth="1"/>
    <col min="2" max="4" width="6.59765625" customWidth="1"/>
    <col min="5" max="5" width="1.73046875" customWidth="1"/>
    <col min="6" max="8" width="6.59765625" customWidth="1"/>
    <col min="9" max="9" width="2.86328125" customWidth="1"/>
    <col min="10" max="10" width="6.59765625" customWidth="1"/>
    <col min="11" max="11" width="2.3984375" customWidth="1"/>
    <col min="12" max="15" width="6.59765625" customWidth="1"/>
  </cols>
  <sheetData>
    <row r="1" spans="1:21" ht="64.5" customHeight="1" x14ac:dyDescent="0.55000000000000004">
      <c r="A1" s="156" t="s">
        <v>34</v>
      </c>
      <c r="B1" s="19" t="s">
        <v>5</v>
      </c>
      <c r="C1" s="20" t="s">
        <v>6</v>
      </c>
      <c r="D1" s="20" t="s">
        <v>7</v>
      </c>
      <c r="E1" s="20"/>
      <c r="F1" s="20" t="s">
        <v>8</v>
      </c>
      <c r="G1" s="20" t="s">
        <v>35</v>
      </c>
      <c r="H1" s="20" t="s">
        <v>10</v>
      </c>
      <c r="I1" s="20"/>
      <c r="J1" s="20" t="s">
        <v>11</v>
      </c>
      <c r="K1" s="47"/>
      <c r="L1" s="143" t="s">
        <v>13</v>
      </c>
      <c r="M1" s="144" t="s">
        <v>36</v>
      </c>
      <c r="N1" s="144" t="s">
        <v>37</v>
      </c>
      <c r="O1" s="143"/>
    </row>
    <row r="2" spans="1:21" ht="57" customHeight="1" x14ac:dyDescent="0.45">
      <c r="A2" s="2" t="s">
        <v>14</v>
      </c>
      <c r="B2" s="21" t="s">
        <v>38</v>
      </c>
      <c r="C2" s="6" t="s">
        <v>6</v>
      </c>
      <c r="D2" s="6" t="s">
        <v>7</v>
      </c>
      <c r="E2" s="6"/>
      <c r="F2" s="6" t="s">
        <v>8</v>
      </c>
      <c r="G2" s="6" t="s">
        <v>35</v>
      </c>
      <c r="H2" s="6" t="s">
        <v>10</v>
      </c>
      <c r="I2" s="6"/>
      <c r="J2" s="6" t="s">
        <v>11</v>
      </c>
      <c r="K2" s="142"/>
      <c r="L2" s="36" t="s">
        <v>13</v>
      </c>
      <c r="M2" s="36" t="s">
        <v>36</v>
      </c>
      <c r="N2" s="36" t="s">
        <v>37</v>
      </c>
      <c r="O2" s="148" t="s">
        <v>39</v>
      </c>
    </row>
    <row r="3" spans="1:21" s="33" customFormat="1" ht="14.25" x14ac:dyDescent="0.45">
      <c r="A3" s="183" t="s">
        <v>34</v>
      </c>
      <c r="B3" s="31" t="s">
        <v>25</v>
      </c>
      <c r="C3" s="31" t="s">
        <v>40</v>
      </c>
      <c r="D3" s="31" t="s">
        <v>25</v>
      </c>
      <c r="E3" s="31"/>
      <c r="F3" s="31" t="str">
        <f t="shared" ref="F3" si="0">+H3</f>
        <v xml:space="preserve"> </v>
      </c>
      <c r="G3" s="31"/>
      <c r="H3" s="31" t="s">
        <v>25</v>
      </c>
      <c r="I3" s="160" t="s">
        <v>25</v>
      </c>
      <c r="J3" s="31" t="s">
        <v>25</v>
      </c>
      <c r="K3" s="160"/>
      <c r="L3" s="31" t="str">
        <f t="shared" ref="L3" si="1">+N3</f>
        <v xml:space="preserve"> </v>
      </c>
      <c r="M3" s="31"/>
      <c r="N3" s="31" t="s">
        <v>25</v>
      </c>
      <c r="O3" s="31" t="s">
        <v>25</v>
      </c>
      <c r="P3"/>
      <c r="Q3"/>
      <c r="R3"/>
      <c r="S3"/>
      <c r="T3"/>
      <c r="U3"/>
    </row>
    <row r="4" spans="1:21" s="33" customFormat="1" ht="14.25" x14ac:dyDescent="0.45">
      <c r="A4" s="183" t="s">
        <v>41</v>
      </c>
      <c r="B4" s="31">
        <v>2</v>
      </c>
      <c r="C4" s="31">
        <f>+B4*10</f>
        <v>20</v>
      </c>
      <c r="D4" s="31">
        <f>+B4*10</f>
        <v>20</v>
      </c>
      <c r="E4" s="31"/>
      <c r="F4" s="31">
        <v>17</v>
      </c>
      <c r="G4" s="31">
        <v>3</v>
      </c>
      <c r="H4" s="31">
        <v>20</v>
      </c>
      <c r="I4" s="31"/>
      <c r="J4" s="31">
        <f>+B4*10</f>
        <v>20</v>
      </c>
      <c r="K4" s="31"/>
      <c r="L4" s="31">
        <v>20</v>
      </c>
      <c r="M4" s="31"/>
      <c r="N4" s="31">
        <v>20</v>
      </c>
      <c r="O4" s="31">
        <v>20</v>
      </c>
      <c r="P4"/>
      <c r="Q4"/>
      <c r="R4"/>
      <c r="S4"/>
      <c r="T4"/>
      <c r="U4"/>
    </row>
    <row r="5" spans="1:21" s="33" customFormat="1" ht="14.25" x14ac:dyDescent="0.45">
      <c r="A5" s="183" t="s">
        <v>42</v>
      </c>
      <c r="B5" s="31">
        <v>2</v>
      </c>
      <c r="C5" s="31">
        <f>+B5*10</f>
        <v>20</v>
      </c>
      <c r="D5" s="31">
        <f>+B5*10</f>
        <v>20</v>
      </c>
      <c r="E5" s="31"/>
      <c r="F5" s="31">
        <v>17</v>
      </c>
      <c r="G5" s="31">
        <v>3</v>
      </c>
      <c r="H5" s="31">
        <v>20</v>
      </c>
      <c r="I5" s="31"/>
      <c r="J5" s="31">
        <f>+B5*10</f>
        <v>20</v>
      </c>
      <c r="K5" s="31"/>
      <c r="L5" s="31">
        <v>20</v>
      </c>
      <c r="M5" s="31"/>
      <c r="N5" s="31">
        <v>20</v>
      </c>
      <c r="O5" s="31">
        <v>20</v>
      </c>
      <c r="P5"/>
      <c r="Q5" t="s">
        <v>43</v>
      </c>
      <c r="R5"/>
      <c r="S5"/>
      <c r="T5"/>
      <c r="U5"/>
    </row>
    <row r="6" spans="1:21" s="33" customFormat="1" ht="14.25" x14ac:dyDescent="0.45">
      <c r="A6" s="183" t="s">
        <v>44</v>
      </c>
      <c r="B6" s="31">
        <v>3</v>
      </c>
      <c r="C6" s="31">
        <f>+B6*10</f>
        <v>30</v>
      </c>
      <c r="D6" s="31">
        <f>+B6*10</f>
        <v>30</v>
      </c>
      <c r="E6" s="31"/>
      <c r="F6" s="31">
        <v>30</v>
      </c>
      <c r="G6" s="31"/>
      <c r="H6" s="31">
        <v>30</v>
      </c>
      <c r="I6" s="31"/>
      <c r="J6" s="31">
        <f>+B6*10</f>
        <v>30</v>
      </c>
      <c r="K6" s="31"/>
      <c r="L6" s="31">
        <v>30</v>
      </c>
      <c r="M6" s="31"/>
      <c r="N6" s="31">
        <v>30</v>
      </c>
      <c r="O6" s="31">
        <v>30</v>
      </c>
      <c r="P6"/>
      <c r="Q6"/>
      <c r="R6"/>
      <c r="S6"/>
      <c r="T6"/>
      <c r="U6"/>
    </row>
    <row r="7" spans="1:21" s="33" customFormat="1" ht="14.25" x14ac:dyDescent="0.45">
      <c r="A7" s="183" t="s">
        <v>45</v>
      </c>
      <c r="B7" s="31">
        <v>10</v>
      </c>
      <c r="C7" s="31">
        <f>+B7*10</f>
        <v>100</v>
      </c>
      <c r="D7" s="31">
        <f>+B7*10</f>
        <v>100</v>
      </c>
      <c r="E7" s="31"/>
      <c r="F7" s="31">
        <v>100</v>
      </c>
      <c r="G7" s="31"/>
      <c r="H7" s="31">
        <v>100</v>
      </c>
      <c r="I7" s="31"/>
      <c r="J7" s="31">
        <f>+B7*10</f>
        <v>100</v>
      </c>
      <c r="K7" s="31"/>
      <c r="L7" s="31">
        <v>100</v>
      </c>
      <c r="M7" s="31"/>
      <c r="N7" s="31">
        <v>100</v>
      </c>
      <c r="O7" s="31">
        <v>100</v>
      </c>
      <c r="P7"/>
      <c r="Q7"/>
      <c r="R7"/>
      <c r="S7"/>
      <c r="T7"/>
      <c r="U7"/>
    </row>
    <row r="8" spans="1:21" s="33" customFormat="1" ht="14.25" x14ac:dyDescent="0.45">
      <c r="A8" s="183" t="s">
        <v>46</v>
      </c>
      <c r="B8" s="31">
        <v>2</v>
      </c>
      <c r="C8" s="31">
        <f>+B8*10</f>
        <v>20</v>
      </c>
      <c r="D8" s="31">
        <f>+B8*10</f>
        <v>20</v>
      </c>
      <c r="E8" s="31"/>
      <c r="F8" s="31">
        <v>17</v>
      </c>
      <c r="G8" s="31">
        <v>3</v>
      </c>
      <c r="H8" s="31">
        <v>20</v>
      </c>
      <c r="I8" s="31"/>
      <c r="J8" s="31">
        <f>+B8*10</f>
        <v>20</v>
      </c>
      <c r="K8" s="31"/>
      <c r="L8" s="31">
        <v>20</v>
      </c>
      <c r="M8" s="31"/>
      <c r="N8" s="31">
        <v>20</v>
      </c>
      <c r="O8" s="31">
        <v>20</v>
      </c>
      <c r="P8"/>
      <c r="Q8"/>
      <c r="R8"/>
      <c r="S8"/>
      <c r="T8"/>
      <c r="U8"/>
    </row>
    <row r="9" spans="1:21" s="33" customFormat="1" ht="14.25" x14ac:dyDescent="0.45">
      <c r="A9" s="183" t="s">
        <v>21</v>
      </c>
      <c r="B9" s="31">
        <v>1</v>
      </c>
      <c r="C9" s="31">
        <f t="shared" ref="C9:C15" si="2">+B9*10</f>
        <v>10</v>
      </c>
      <c r="D9" s="31">
        <f t="shared" ref="D9:D15" si="3">+B9*10</f>
        <v>10</v>
      </c>
      <c r="E9" s="31"/>
      <c r="F9" s="31">
        <v>10</v>
      </c>
      <c r="G9" s="31"/>
      <c r="H9" s="31">
        <v>10</v>
      </c>
      <c r="I9" s="31"/>
      <c r="J9" s="31">
        <f t="shared" ref="J9:J15" si="4">+B9*10</f>
        <v>10</v>
      </c>
      <c r="K9" s="31"/>
      <c r="L9" s="31">
        <v>10</v>
      </c>
      <c r="M9" s="31"/>
      <c r="N9" s="31">
        <v>10</v>
      </c>
      <c r="O9" s="31">
        <v>10</v>
      </c>
      <c r="P9"/>
      <c r="Q9"/>
      <c r="R9"/>
      <c r="S9"/>
      <c r="T9"/>
      <c r="U9"/>
    </row>
    <row r="10" spans="1:21" s="33" customFormat="1" ht="14.25" x14ac:dyDescent="0.45">
      <c r="A10" s="183" t="s">
        <v>22</v>
      </c>
      <c r="B10" s="31">
        <v>2</v>
      </c>
      <c r="C10" s="31">
        <f t="shared" si="2"/>
        <v>20</v>
      </c>
      <c r="D10" s="31">
        <f t="shared" si="3"/>
        <v>20</v>
      </c>
      <c r="E10" s="31"/>
      <c r="F10" s="31">
        <v>20</v>
      </c>
      <c r="G10" s="31"/>
      <c r="H10" s="31">
        <v>20</v>
      </c>
      <c r="I10" s="31"/>
      <c r="J10" s="31">
        <f t="shared" si="4"/>
        <v>20</v>
      </c>
      <c r="K10" s="31"/>
      <c r="L10" s="31">
        <v>20</v>
      </c>
      <c r="M10" s="31"/>
      <c r="N10" s="31">
        <v>20</v>
      </c>
      <c r="O10" s="31">
        <v>20</v>
      </c>
      <c r="P10"/>
      <c r="Q10"/>
      <c r="R10"/>
      <c r="S10"/>
      <c r="T10"/>
      <c r="U10"/>
    </row>
    <row r="11" spans="1:21" ht="14.25" x14ac:dyDescent="0.45">
      <c r="A11" s="183" t="s">
        <v>24</v>
      </c>
      <c r="B11" s="31">
        <v>2</v>
      </c>
      <c r="C11" s="31">
        <f t="shared" si="2"/>
        <v>20</v>
      </c>
      <c r="D11" s="31">
        <f t="shared" si="3"/>
        <v>20</v>
      </c>
      <c r="E11" s="31"/>
      <c r="F11" s="31">
        <v>20</v>
      </c>
      <c r="G11" s="31"/>
      <c r="H11" s="31">
        <v>20</v>
      </c>
      <c r="I11" s="161"/>
      <c r="J11" s="31">
        <f t="shared" si="4"/>
        <v>20</v>
      </c>
      <c r="K11" s="161"/>
      <c r="L11" s="31">
        <v>20</v>
      </c>
      <c r="M11" s="31"/>
      <c r="N11" s="31">
        <v>20</v>
      </c>
      <c r="O11" s="31">
        <v>20</v>
      </c>
    </row>
    <row r="12" spans="1:21" ht="14.25" x14ac:dyDescent="0.45">
      <c r="A12" s="183" t="s">
        <v>26</v>
      </c>
      <c r="B12" s="31">
        <v>2</v>
      </c>
      <c r="C12" s="31">
        <f t="shared" si="2"/>
        <v>20</v>
      </c>
      <c r="D12" s="31">
        <f t="shared" si="3"/>
        <v>20</v>
      </c>
      <c r="E12" s="31"/>
      <c r="F12" s="31">
        <v>20</v>
      </c>
      <c r="G12" s="31"/>
      <c r="H12" s="31">
        <v>20</v>
      </c>
      <c r="I12" s="109"/>
      <c r="J12" s="31">
        <f t="shared" si="4"/>
        <v>20</v>
      </c>
      <c r="K12" s="109"/>
      <c r="L12" s="31">
        <v>20</v>
      </c>
      <c r="M12" s="31"/>
      <c r="N12" s="31">
        <v>20</v>
      </c>
      <c r="O12" s="31">
        <v>20</v>
      </c>
    </row>
    <row r="13" spans="1:21" ht="14.25" x14ac:dyDescent="0.45">
      <c r="A13" s="183" t="s">
        <v>47</v>
      </c>
      <c r="B13" s="31">
        <v>2</v>
      </c>
      <c r="C13" s="31">
        <f t="shared" si="2"/>
        <v>20</v>
      </c>
      <c r="D13" s="31">
        <f t="shared" si="3"/>
        <v>20</v>
      </c>
      <c r="E13" s="31"/>
      <c r="F13" s="31">
        <v>18</v>
      </c>
      <c r="G13" s="31">
        <v>2</v>
      </c>
      <c r="H13" s="31">
        <v>20</v>
      </c>
      <c r="I13" s="109"/>
      <c r="J13" s="31">
        <f t="shared" si="4"/>
        <v>20</v>
      </c>
      <c r="K13" s="109"/>
      <c r="L13" s="31">
        <v>20</v>
      </c>
      <c r="M13" s="31"/>
      <c r="N13" s="31">
        <v>20</v>
      </c>
      <c r="O13" s="31">
        <v>20</v>
      </c>
    </row>
    <row r="14" spans="1:21" ht="14.25" x14ac:dyDescent="0.45">
      <c r="A14" s="183" t="s">
        <v>28</v>
      </c>
      <c r="B14" s="31">
        <v>2</v>
      </c>
      <c r="C14" s="31">
        <f t="shared" si="2"/>
        <v>20</v>
      </c>
      <c r="D14" s="31">
        <f t="shared" si="3"/>
        <v>20</v>
      </c>
      <c r="E14" s="31"/>
      <c r="F14" s="31">
        <v>18</v>
      </c>
      <c r="G14" s="31">
        <v>2</v>
      </c>
      <c r="H14" s="31">
        <v>20</v>
      </c>
      <c r="I14" s="109"/>
      <c r="J14" s="31">
        <f t="shared" si="4"/>
        <v>20</v>
      </c>
      <c r="K14" s="109"/>
      <c r="L14" s="31">
        <v>20</v>
      </c>
      <c r="M14" s="31"/>
      <c r="N14" s="31">
        <v>20</v>
      </c>
      <c r="O14" s="31">
        <v>20</v>
      </c>
    </row>
    <row r="15" spans="1:21" ht="14.25" x14ac:dyDescent="0.45">
      <c r="A15" s="183" t="s">
        <v>29</v>
      </c>
      <c r="B15" s="31">
        <v>2</v>
      </c>
      <c r="C15" s="31">
        <f t="shared" si="2"/>
        <v>20</v>
      </c>
      <c r="D15" s="31">
        <f t="shared" si="3"/>
        <v>20</v>
      </c>
      <c r="E15" s="31"/>
      <c r="F15" s="31">
        <v>17</v>
      </c>
      <c r="G15" s="31">
        <v>3</v>
      </c>
      <c r="H15" s="31">
        <v>20</v>
      </c>
      <c r="I15" s="109"/>
      <c r="J15" s="31">
        <f t="shared" si="4"/>
        <v>20</v>
      </c>
      <c r="K15" s="109"/>
      <c r="L15" s="31">
        <v>20</v>
      </c>
      <c r="M15" s="31"/>
      <c r="N15" s="31">
        <v>20</v>
      </c>
      <c r="O15" s="31">
        <v>20</v>
      </c>
    </row>
    <row r="16" spans="1:21" ht="14.25" x14ac:dyDescent="0.45">
      <c r="A16" s="50"/>
      <c r="B16" s="77"/>
      <c r="C16" s="31"/>
      <c r="D16" s="31"/>
      <c r="E16" s="31"/>
      <c r="F16" s="31"/>
      <c r="G16" s="31"/>
      <c r="H16" s="31"/>
      <c r="I16" s="109"/>
      <c r="J16" s="31"/>
      <c r="K16" s="109"/>
      <c r="L16" s="31"/>
      <c r="M16" s="31"/>
      <c r="N16" s="31"/>
      <c r="O16" s="31"/>
    </row>
    <row r="17" spans="1:15" ht="14.25" x14ac:dyDescent="0.45">
      <c r="A17" s="50"/>
      <c r="B17" s="88"/>
      <c r="C17" s="31"/>
      <c r="D17" s="31"/>
      <c r="E17" s="31"/>
      <c r="F17" s="31"/>
      <c r="G17" s="31"/>
      <c r="H17" s="31"/>
      <c r="I17" s="109"/>
      <c r="J17" s="31"/>
      <c r="K17" s="109"/>
      <c r="L17" s="31"/>
      <c r="M17" s="31"/>
      <c r="N17" s="31"/>
      <c r="O17" s="31"/>
    </row>
    <row r="18" spans="1:15" ht="14.25" x14ac:dyDescent="0.45">
      <c r="A18" s="2"/>
      <c r="B18" s="21"/>
      <c r="C18" s="109"/>
      <c r="D18" s="109"/>
      <c r="E18" s="141"/>
      <c r="F18" s="31"/>
      <c r="G18" s="31"/>
      <c r="H18" s="31"/>
      <c r="I18" s="109"/>
      <c r="J18" s="109"/>
      <c r="K18" s="109"/>
      <c r="L18" s="31"/>
      <c r="M18" s="31"/>
      <c r="N18" s="31"/>
      <c r="O18" s="31">
        <f>+B18*125</f>
        <v>0</v>
      </c>
    </row>
    <row r="19" spans="1:15" ht="14.25" x14ac:dyDescent="0.45">
      <c r="A19" s="2" t="s">
        <v>18</v>
      </c>
      <c r="B19" s="25">
        <f>SUM(B4:B18)</f>
        <v>32</v>
      </c>
      <c r="C19" s="22" t="s">
        <v>40</v>
      </c>
      <c r="D19" s="22" t="s">
        <v>25</v>
      </c>
      <c r="E19" s="22"/>
      <c r="F19" s="22"/>
      <c r="G19" s="22" t="s">
        <v>25</v>
      </c>
      <c r="H19" s="22"/>
      <c r="I19" s="22"/>
      <c r="J19" s="22" t="s">
        <v>25</v>
      </c>
      <c r="K19" s="22"/>
      <c r="L19" s="22"/>
      <c r="M19" s="22" t="s">
        <v>25</v>
      </c>
      <c r="N19" s="6"/>
      <c r="O19" s="6">
        <f>SUM(O4:O17)</f>
        <v>320</v>
      </c>
    </row>
    <row r="20" spans="1:15" ht="14.25" x14ac:dyDescent="0.45">
      <c r="A20" s="23"/>
      <c r="B20" s="263"/>
      <c r="C20" s="262"/>
      <c r="D20" s="27"/>
      <c r="E20" s="27"/>
      <c r="F20" s="27"/>
      <c r="G20" s="27"/>
      <c r="H20" s="27"/>
      <c r="I20" s="27"/>
      <c r="J20" s="27"/>
      <c r="K20" s="10"/>
      <c r="L20" s="10"/>
      <c r="M20" s="10"/>
      <c r="N20" s="10"/>
      <c r="O20" s="27"/>
    </row>
    <row r="21" spans="1:15" ht="14.25" x14ac:dyDescent="0.45">
      <c r="A21" s="10"/>
      <c r="B21" s="261"/>
      <c r="C21" s="262"/>
      <c r="D21" s="27"/>
      <c r="E21" s="27"/>
      <c r="F21" s="27"/>
      <c r="G21" s="27"/>
      <c r="H21" s="27"/>
      <c r="I21" s="27"/>
      <c r="J21" s="27"/>
      <c r="K21" s="10"/>
      <c r="L21" s="10"/>
      <c r="M21" s="10"/>
      <c r="N21" s="10"/>
      <c r="O21" s="27"/>
    </row>
    <row r="22" spans="1:15" ht="14.25" x14ac:dyDescent="0.45">
      <c r="A22" s="10"/>
      <c r="B22" s="26"/>
      <c r="C22" s="10"/>
      <c r="D22" s="27"/>
      <c r="E22" s="27"/>
      <c r="F22" s="27"/>
      <c r="G22" s="27"/>
      <c r="H22" s="27"/>
      <c r="I22" s="27"/>
      <c r="J22" s="27"/>
      <c r="K22" s="10"/>
      <c r="L22" s="10"/>
      <c r="M22" s="10"/>
      <c r="N22" s="10"/>
      <c r="O22" s="27"/>
    </row>
    <row r="23" spans="1:15" ht="14.25" x14ac:dyDescent="0.45">
      <c r="A23" s="10"/>
      <c r="B23" s="10"/>
      <c r="C23" s="10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4.25" x14ac:dyDescent="0.45">
      <c r="A24" s="10"/>
      <c r="B24" s="10"/>
      <c r="C24" s="10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4.25" x14ac:dyDescent="0.45">
      <c r="A25" s="10"/>
      <c r="B25" s="10"/>
      <c r="C25" s="10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4.25" x14ac:dyDescent="0.45">
      <c r="A26" s="10"/>
      <c r="B26" s="10"/>
      <c r="C26" s="10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4.25" x14ac:dyDescent="0.45">
      <c r="A27" s="10"/>
      <c r="B27" s="10"/>
      <c r="C27" s="10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14.25" x14ac:dyDescent="0.45">
      <c r="A28" s="10"/>
      <c r="B28" s="10"/>
      <c r="C28" s="10"/>
      <c r="D28" s="27"/>
      <c r="E28" s="27"/>
      <c r="F28" s="27"/>
      <c r="G28" s="27"/>
      <c r="H28" s="27"/>
      <c r="I28" s="27"/>
      <c r="J28" s="27" t="s">
        <v>25</v>
      </c>
      <c r="K28" s="27"/>
      <c r="L28" s="27"/>
      <c r="M28" s="27"/>
      <c r="N28" s="27"/>
      <c r="O28" s="27"/>
    </row>
  </sheetData>
  <sortState xmlns:xlrd2="http://schemas.microsoft.com/office/spreadsheetml/2017/richdata2" ref="A4:P8">
    <sortCondition ref="A4:A8"/>
  </sortState>
  <mergeCells count="2">
    <mergeCell ref="B21:C21"/>
    <mergeCell ref="B20:C20"/>
  </mergeCells>
  <pageMargins left="0.7" right="0.7" top="0.75" bottom="0.75" header="0.3" footer="0.3"/>
  <pageSetup paperSize="9"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EA53-C382-4A0A-9C92-CC0FA0DCC00E}">
  <sheetPr>
    <tabColor theme="0"/>
    <pageSetUpPr fitToPage="1"/>
  </sheetPr>
  <dimension ref="A1:J21"/>
  <sheetViews>
    <sheetView zoomScale="110" zoomScaleNormal="110" workbookViewId="0">
      <selection activeCell="C21" sqref="C21"/>
    </sheetView>
  </sheetViews>
  <sheetFormatPr defaultColWidth="15.1328125" defaultRowHeight="15" customHeight="1" x14ac:dyDescent="0.45"/>
  <cols>
    <col min="1" max="1" width="35.59765625" customWidth="1"/>
    <col min="2" max="2" width="15.1328125" customWidth="1"/>
    <col min="3" max="3" width="11.1328125" customWidth="1"/>
    <col min="4" max="4" width="10.1328125" customWidth="1"/>
    <col min="5" max="5" width="6.59765625" customWidth="1"/>
    <col min="6" max="6" width="8.73046875" customWidth="1"/>
    <col min="7" max="8" width="6.59765625" customWidth="1"/>
    <col min="9" max="9" width="9.3984375" customWidth="1"/>
    <col min="10" max="10" width="12.3984375" customWidth="1"/>
    <col min="11" max="11" width="2.3984375" customWidth="1"/>
    <col min="12" max="15" width="6.59765625" customWidth="1"/>
  </cols>
  <sheetData>
    <row r="1" spans="1:10" ht="36" x14ac:dyDescent="0.55000000000000004">
      <c r="A1" s="156" t="s">
        <v>34</v>
      </c>
      <c r="B1" s="208"/>
      <c r="C1" s="193" t="s">
        <v>6</v>
      </c>
      <c r="D1" s="264" t="s">
        <v>7</v>
      </c>
      <c r="E1" s="265"/>
      <c r="F1" s="266"/>
      <c r="G1" s="267" t="s">
        <v>11</v>
      </c>
      <c r="H1" s="268"/>
      <c r="I1" s="269"/>
      <c r="J1" s="200"/>
    </row>
    <row r="2" spans="1:10" ht="14.65" thickBot="1" x14ac:dyDescent="0.5">
      <c r="A2" s="2" t="s">
        <v>14</v>
      </c>
      <c r="B2" s="201" t="s">
        <v>48</v>
      </c>
      <c r="C2" s="201" t="s">
        <v>16</v>
      </c>
      <c r="D2" s="202" t="s">
        <v>16</v>
      </c>
      <c r="E2" s="203" t="s">
        <v>17</v>
      </c>
      <c r="F2" s="204" t="s">
        <v>49</v>
      </c>
      <c r="G2" s="205" t="s">
        <v>16</v>
      </c>
      <c r="H2" s="206" t="s">
        <v>17</v>
      </c>
      <c r="I2" s="207" t="s">
        <v>49</v>
      </c>
      <c r="J2" s="230" t="s">
        <v>50</v>
      </c>
    </row>
    <row r="3" spans="1:10" ht="14.25" x14ac:dyDescent="0.45">
      <c r="A3" s="183" t="s">
        <v>34</v>
      </c>
      <c r="B3" s="31" t="s">
        <v>25</v>
      </c>
      <c r="C3" s="214"/>
      <c r="D3" s="215"/>
      <c r="E3" s="216"/>
      <c r="F3" s="217"/>
      <c r="G3" s="218"/>
      <c r="H3" s="219"/>
      <c r="I3" s="220"/>
      <c r="J3" s="214"/>
    </row>
    <row r="4" spans="1:10" ht="14.25" x14ac:dyDescent="0.45">
      <c r="A4" s="231" t="s">
        <v>41</v>
      </c>
      <c r="B4" s="31">
        <v>2</v>
      </c>
      <c r="C4" s="221">
        <v>120</v>
      </c>
      <c r="D4" s="221">
        <v>84</v>
      </c>
      <c r="E4" s="223">
        <v>36</v>
      </c>
      <c r="F4" s="217">
        <f t="shared" ref="F4:F15" si="0">D4+E4</f>
        <v>120</v>
      </c>
      <c r="G4" s="221">
        <v>120</v>
      </c>
      <c r="H4" s="226"/>
      <c r="I4" s="220">
        <f t="shared" ref="I4:I15" si="1">G4+H4</f>
        <v>120</v>
      </c>
      <c r="J4" s="221">
        <f>C4+F4+I4</f>
        <v>360</v>
      </c>
    </row>
    <row r="5" spans="1:10" ht="14.25" x14ac:dyDescent="0.45">
      <c r="A5" s="231" t="s">
        <v>42</v>
      </c>
      <c r="B5" s="31">
        <v>2</v>
      </c>
      <c r="C5" s="221">
        <v>120</v>
      </c>
      <c r="D5" s="221">
        <v>84</v>
      </c>
      <c r="E5" s="223">
        <v>36</v>
      </c>
      <c r="F5" s="217">
        <f t="shared" si="0"/>
        <v>120</v>
      </c>
      <c r="G5" s="221">
        <v>120</v>
      </c>
      <c r="H5" s="226"/>
      <c r="I5" s="220">
        <f t="shared" si="1"/>
        <v>120</v>
      </c>
      <c r="J5" s="221">
        <f t="shared" ref="J5:J15" si="2">C5+F5+I5</f>
        <v>360</v>
      </c>
    </row>
    <row r="6" spans="1:10" ht="14.25" x14ac:dyDescent="0.45">
      <c r="A6" s="231" t="s">
        <v>44</v>
      </c>
      <c r="B6" s="31">
        <v>3</v>
      </c>
      <c r="C6" s="221">
        <v>180</v>
      </c>
      <c r="D6" s="221">
        <v>180</v>
      </c>
      <c r="E6" s="223"/>
      <c r="F6" s="217">
        <f t="shared" si="0"/>
        <v>180</v>
      </c>
      <c r="G6" s="221">
        <v>180</v>
      </c>
      <c r="H6" s="226"/>
      <c r="I6" s="220">
        <f t="shared" si="1"/>
        <v>180</v>
      </c>
      <c r="J6" s="221">
        <f t="shared" si="2"/>
        <v>540</v>
      </c>
    </row>
    <row r="7" spans="1:10" ht="14.25" x14ac:dyDescent="0.45">
      <c r="A7" s="231" t="s">
        <v>45</v>
      </c>
      <c r="B7" s="31">
        <v>10</v>
      </c>
      <c r="C7" s="221">
        <v>600</v>
      </c>
      <c r="D7" s="221">
        <v>600</v>
      </c>
      <c r="E7" s="223"/>
      <c r="F7" s="217">
        <f t="shared" si="0"/>
        <v>600</v>
      </c>
      <c r="G7" s="221">
        <v>600</v>
      </c>
      <c r="H7" s="226"/>
      <c r="I7" s="220">
        <f t="shared" si="1"/>
        <v>600</v>
      </c>
      <c r="J7" s="221">
        <f t="shared" si="2"/>
        <v>1800</v>
      </c>
    </row>
    <row r="8" spans="1:10" ht="15" customHeight="1" x14ac:dyDescent="0.45">
      <c r="A8" s="231" t="s">
        <v>46</v>
      </c>
      <c r="B8" s="31">
        <v>2</v>
      </c>
      <c r="C8" s="221">
        <v>120</v>
      </c>
      <c r="D8" s="221">
        <v>84</v>
      </c>
      <c r="E8" s="223">
        <v>36</v>
      </c>
      <c r="F8" s="217">
        <f t="shared" si="0"/>
        <v>120</v>
      </c>
      <c r="G8" s="221">
        <v>120</v>
      </c>
      <c r="H8" s="226"/>
      <c r="I8" s="220">
        <f t="shared" si="1"/>
        <v>120</v>
      </c>
      <c r="J8" s="221">
        <f t="shared" si="2"/>
        <v>360</v>
      </c>
    </row>
    <row r="9" spans="1:10" ht="15" customHeight="1" x14ac:dyDescent="0.45">
      <c r="A9" s="183" t="s">
        <v>21</v>
      </c>
      <c r="B9" s="31">
        <v>1</v>
      </c>
      <c r="C9" s="221">
        <v>60</v>
      </c>
      <c r="D9" s="221">
        <v>60</v>
      </c>
      <c r="E9" s="223"/>
      <c r="F9" s="217">
        <f t="shared" si="0"/>
        <v>60</v>
      </c>
      <c r="G9" s="221">
        <v>42</v>
      </c>
      <c r="H9" s="226">
        <v>18</v>
      </c>
      <c r="I9" s="220">
        <f t="shared" si="1"/>
        <v>60</v>
      </c>
      <c r="J9" s="221">
        <f t="shared" si="2"/>
        <v>180</v>
      </c>
    </row>
    <row r="10" spans="1:10" ht="15" customHeight="1" x14ac:dyDescent="0.45">
      <c r="A10" s="183" t="s">
        <v>22</v>
      </c>
      <c r="B10" s="31">
        <v>2</v>
      </c>
      <c r="C10" s="221">
        <v>120</v>
      </c>
      <c r="D10" s="221">
        <v>120</v>
      </c>
      <c r="E10" s="223"/>
      <c r="F10" s="217">
        <f t="shared" si="0"/>
        <v>120</v>
      </c>
      <c r="G10" s="221">
        <v>84</v>
      </c>
      <c r="H10" s="226">
        <v>36</v>
      </c>
      <c r="I10" s="220">
        <f t="shared" si="1"/>
        <v>120</v>
      </c>
      <c r="J10" s="221">
        <f t="shared" si="2"/>
        <v>360</v>
      </c>
    </row>
    <row r="11" spans="1:10" ht="15" customHeight="1" x14ac:dyDescent="0.45">
      <c r="A11" s="183" t="s">
        <v>24</v>
      </c>
      <c r="B11" s="31">
        <v>2</v>
      </c>
      <c r="C11" s="221">
        <v>120</v>
      </c>
      <c r="D11" s="221">
        <v>120</v>
      </c>
      <c r="E11" s="223"/>
      <c r="F11" s="217">
        <f t="shared" si="0"/>
        <v>120</v>
      </c>
      <c r="G11" s="221">
        <v>120</v>
      </c>
      <c r="H11" s="226"/>
      <c r="I11" s="220">
        <f t="shared" si="1"/>
        <v>120</v>
      </c>
      <c r="J11" s="221">
        <f t="shared" si="2"/>
        <v>360</v>
      </c>
    </row>
    <row r="12" spans="1:10" ht="15" customHeight="1" x14ac:dyDescent="0.45">
      <c r="A12" s="183" t="s">
        <v>26</v>
      </c>
      <c r="B12" s="31">
        <v>2</v>
      </c>
      <c r="C12" s="221">
        <v>120</v>
      </c>
      <c r="D12" s="221">
        <v>120</v>
      </c>
      <c r="E12" s="223"/>
      <c r="F12" s="217">
        <f t="shared" si="0"/>
        <v>120</v>
      </c>
      <c r="G12" s="221">
        <v>120</v>
      </c>
      <c r="H12" s="226"/>
      <c r="I12" s="220">
        <f t="shared" si="1"/>
        <v>120</v>
      </c>
      <c r="J12" s="221">
        <f t="shared" si="2"/>
        <v>360</v>
      </c>
    </row>
    <row r="13" spans="1:10" ht="15" customHeight="1" x14ac:dyDescent="0.45">
      <c r="A13" s="183" t="s">
        <v>47</v>
      </c>
      <c r="B13" s="31">
        <v>2</v>
      </c>
      <c r="C13" s="221">
        <v>120</v>
      </c>
      <c r="D13" s="221">
        <v>84</v>
      </c>
      <c r="E13" s="223">
        <v>36</v>
      </c>
      <c r="F13" s="217">
        <f t="shared" si="0"/>
        <v>120</v>
      </c>
      <c r="G13" s="221">
        <v>84</v>
      </c>
      <c r="H13" s="226">
        <v>36</v>
      </c>
      <c r="I13" s="220">
        <f t="shared" si="1"/>
        <v>120</v>
      </c>
      <c r="J13" s="221">
        <f t="shared" si="2"/>
        <v>360</v>
      </c>
    </row>
    <row r="14" spans="1:10" ht="15" customHeight="1" x14ac:dyDescent="0.45">
      <c r="A14" s="183" t="s">
        <v>28</v>
      </c>
      <c r="B14" s="31">
        <v>2</v>
      </c>
      <c r="C14" s="221">
        <v>120</v>
      </c>
      <c r="D14" s="221">
        <v>84</v>
      </c>
      <c r="E14" s="223">
        <v>36</v>
      </c>
      <c r="F14" s="217">
        <f t="shared" si="0"/>
        <v>120</v>
      </c>
      <c r="G14" s="221">
        <v>84</v>
      </c>
      <c r="H14" s="226">
        <v>36</v>
      </c>
      <c r="I14" s="220">
        <f t="shared" si="1"/>
        <v>120</v>
      </c>
      <c r="J14" s="221">
        <f t="shared" si="2"/>
        <v>360</v>
      </c>
    </row>
    <row r="15" spans="1:10" ht="15" customHeight="1" x14ac:dyDescent="0.45">
      <c r="A15" s="183" t="s">
        <v>29</v>
      </c>
      <c r="B15" s="31">
        <v>2</v>
      </c>
      <c r="C15" s="221">
        <v>120</v>
      </c>
      <c r="D15" s="221">
        <v>84</v>
      </c>
      <c r="E15" s="223">
        <v>36</v>
      </c>
      <c r="F15" s="217">
        <f t="shared" si="0"/>
        <v>120</v>
      </c>
      <c r="G15" s="221">
        <v>84</v>
      </c>
      <c r="H15" s="226">
        <v>36</v>
      </c>
      <c r="I15" s="220">
        <f t="shared" si="1"/>
        <v>120</v>
      </c>
      <c r="J15" s="221">
        <f t="shared" si="2"/>
        <v>360</v>
      </c>
    </row>
    <row r="16" spans="1:10" ht="15" customHeight="1" x14ac:dyDescent="0.45">
      <c r="A16" s="50"/>
      <c r="B16" s="194"/>
      <c r="C16" s="228"/>
      <c r="D16" s="229"/>
      <c r="E16" s="223"/>
      <c r="F16" s="224"/>
      <c r="G16" s="229"/>
      <c r="H16" s="226"/>
      <c r="I16" s="227"/>
      <c r="J16" s="221"/>
    </row>
    <row r="17" spans="1:10" ht="15" customHeight="1" thickBot="1" x14ac:dyDescent="0.5">
      <c r="A17" s="2" t="s">
        <v>18</v>
      </c>
      <c r="B17" s="201">
        <f>SUM(B3:B16)</f>
        <v>32</v>
      </c>
      <c r="C17" s="196" t="s">
        <v>40</v>
      </c>
      <c r="D17" s="197" t="s">
        <v>25</v>
      </c>
      <c r="E17" s="198"/>
      <c r="F17" s="199"/>
      <c r="G17" s="197" t="s">
        <v>25</v>
      </c>
      <c r="H17" s="198"/>
      <c r="I17" s="199"/>
      <c r="J17" s="201">
        <f>SUM(J3:J15)</f>
        <v>5760</v>
      </c>
    </row>
    <row r="19" spans="1:10" ht="15" customHeight="1" x14ac:dyDescent="0.45">
      <c r="C19" s="24" t="s">
        <v>192</v>
      </c>
      <c r="I19" s="177"/>
    </row>
    <row r="21" spans="1:10" ht="15" customHeight="1" x14ac:dyDescent="0.45">
      <c r="C21" s="24" t="s">
        <v>193</v>
      </c>
    </row>
  </sheetData>
  <mergeCells count="2">
    <mergeCell ref="D1:F1"/>
    <mergeCell ref="G1:I1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8"/>
  <sheetViews>
    <sheetView workbookViewId="0">
      <selection activeCell="P6" sqref="P6"/>
    </sheetView>
  </sheetViews>
  <sheetFormatPr defaultRowHeight="14.25" x14ac:dyDescent="0.45"/>
  <cols>
    <col min="1" max="1" width="39" customWidth="1"/>
    <col min="5" max="5" width="3.265625" customWidth="1"/>
    <col min="11" max="11" width="3.86328125" customWidth="1"/>
  </cols>
  <sheetData>
    <row r="1" spans="1:17" ht="70.5" x14ac:dyDescent="0.45">
      <c r="A1" s="150" t="s">
        <v>51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7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7" x14ac:dyDescent="0.45">
      <c r="A3" s="51" t="s">
        <v>20</v>
      </c>
      <c r="B3" s="72">
        <v>2</v>
      </c>
      <c r="C3" s="22">
        <f>+B3*10</f>
        <v>20</v>
      </c>
      <c r="D3" s="22">
        <f>+B3*10</f>
        <v>20</v>
      </c>
      <c r="E3" s="22"/>
      <c r="F3" s="22">
        <f>+H3*30/100</f>
        <v>30</v>
      </c>
      <c r="G3" s="22">
        <f>+H3*70/100</f>
        <v>70</v>
      </c>
      <c r="H3" s="13">
        <f t="shared" ref="H3:H15" si="0">+O3*40/100</f>
        <v>100</v>
      </c>
      <c r="I3" s="22">
        <f>+B3*10</f>
        <v>20</v>
      </c>
      <c r="J3" s="22">
        <f>+B3*10</f>
        <v>20</v>
      </c>
      <c r="K3" s="22"/>
      <c r="L3" s="22">
        <f>+N3*30/100</f>
        <v>45</v>
      </c>
      <c r="M3" s="22">
        <f>+N3*70/100</f>
        <v>105</v>
      </c>
      <c r="N3" s="13">
        <f t="shared" ref="N3:N15" si="1">+O3*60/100</f>
        <v>150</v>
      </c>
      <c r="O3" s="13">
        <f t="shared" ref="O3:O15" si="2">+B3*125</f>
        <v>250</v>
      </c>
      <c r="Q3" t="s">
        <v>54</v>
      </c>
    </row>
    <row r="4" spans="1:17" x14ac:dyDescent="0.45">
      <c r="A4" s="183" t="s">
        <v>55</v>
      </c>
      <c r="B4" s="31">
        <v>2</v>
      </c>
      <c r="C4" s="173">
        <v>20</v>
      </c>
      <c r="D4" s="173">
        <v>20</v>
      </c>
      <c r="E4" s="175"/>
      <c r="F4" s="18">
        <f>+H4*30/100</f>
        <v>30</v>
      </c>
      <c r="G4" s="18">
        <f>+H4*70/100</f>
        <v>70</v>
      </c>
      <c r="H4" s="42">
        <f t="shared" si="0"/>
        <v>100</v>
      </c>
      <c r="I4" s="173">
        <v>20</v>
      </c>
      <c r="J4" s="173">
        <v>20</v>
      </c>
      <c r="K4" s="175"/>
      <c r="L4" s="18">
        <f>+N4*30/100</f>
        <v>45</v>
      </c>
      <c r="M4" s="22">
        <f>+N4*70/100</f>
        <v>105</v>
      </c>
      <c r="N4" s="13">
        <f t="shared" si="1"/>
        <v>150</v>
      </c>
      <c r="O4" s="13">
        <f t="shared" si="2"/>
        <v>250</v>
      </c>
    </row>
    <row r="5" spans="1:17" x14ac:dyDescent="0.45">
      <c r="A5" s="171" t="s">
        <v>56</v>
      </c>
      <c r="B5" s="172">
        <v>3</v>
      </c>
      <c r="C5" s="174">
        <v>30</v>
      </c>
      <c r="D5" s="36">
        <v>30</v>
      </c>
      <c r="E5" s="174"/>
      <c r="F5" s="36">
        <v>150</v>
      </c>
      <c r="G5" s="36">
        <f>+H5*70/100</f>
        <v>105</v>
      </c>
      <c r="H5" s="148">
        <f t="shared" si="0"/>
        <v>150</v>
      </c>
      <c r="I5" s="36">
        <v>30</v>
      </c>
      <c r="J5" s="36">
        <v>30</v>
      </c>
      <c r="K5" s="36"/>
      <c r="L5" s="36">
        <v>225</v>
      </c>
      <c r="M5" s="110" t="s">
        <v>25</v>
      </c>
      <c r="N5" s="13">
        <f t="shared" si="1"/>
        <v>225</v>
      </c>
      <c r="O5" s="13">
        <f t="shared" si="2"/>
        <v>375</v>
      </c>
      <c r="P5" t="s">
        <v>57</v>
      </c>
    </row>
    <row r="6" spans="1:17" x14ac:dyDescent="0.45">
      <c r="A6" s="51" t="s">
        <v>58</v>
      </c>
      <c r="B6" s="72">
        <v>4</v>
      </c>
      <c r="C6" s="168">
        <f t="shared" ref="C6:C11" si="3">+B6*10</f>
        <v>40</v>
      </c>
      <c r="D6" s="21">
        <f t="shared" ref="D6:D11" si="4">+B6*10</f>
        <v>40</v>
      </c>
      <c r="E6" s="14"/>
      <c r="F6" s="21">
        <f>+H6*30/100</f>
        <v>60</v>
      </c>
      <c r="G6" s="21">
        <f>+H6*70/100</f>
        <v>140</v>
      </c>
      <c r="H6" s="105">
        <f t="shared" si="0"/>
        <v>200</v>
      </c>
      <c r="I6" s="21">
        <f t="shared" ref="I6:I11" si="5">+B6*10</f>
        <v>40</v>
      </c>
      <c r="J6" s="21">
        <f t="shared" ref="J6:J11" si="6">+B6*10</f>
        <v>40</v>
      </c>
      <c r="K6" s="6"/>
      <c r="L6" s="21">
        <f>+N6*30/100</f>
        <v>90</v>
      </c>
      <c r="M6" s="22">
        <f>+N6*70/100</f>
        <v>210</v>
      </c>
      <c r="N6" s="13">
        <f t="shared" si="1"/>
        <v>300</v>
      </c>
      <c r="O6" s="13">
        <f t="shared" si="2"/>
        <v>500</v>
      </c>
    </row>
    <row r="7" spans="1:17" x14ac:dyDescent="0.45">
      <c r="A7" s="51" t="s">
        <v>59</v>
      </c>
      <c r="B7" s="72">
        <v>2</v>
      </c>
      <c r="C7" s="15">
        <f t="shared" si="3"/>
        <v>20</v>
      </c>
      <c r="D7" s="22">
        <f t="shared" si="4"/>
        <v>20</v>
      </c>
      <c r="E7" s="22"/>
      <c r="F7" s="22">
        <v>65</v>
      </c>
      <c r="G7" s="22">
        <v>35</v>
      </c>
      <c r="H7" s="13">
        <f t="shared" si="0"/>
        <v>100</v>
      </c>
      <c r="I7" s="22">
        <f t="shared" si="5"/>
        <v>20</v>
      </c>
      <c r="J7" s="22">
        <f t="shared" si="6"/>
        <v>20</v>
      </c>
      <c r="K7" s="22"/>
      <c r="L7" s="22">
        <v>98</v>
      </c>
      <c r="M7" s="22">
        <v>52</v>
      </c>
      <c r="N7" s="13">
        <f t="shared" si="1"/>
        <v>150</v>
      </c>
      <c r="O7" s="13">
        <f t="shared" si="2"/>
        <v>250</v>
      </c>
    </row>
    <row r="8" spans="1:17" x14ac:dyDescent="0.45">
      <c r="A8" s="51" t="s">
        <v>22</v>
      </c>
      <c r="B8" s="72">
        <v>2</v>
      </c>
      <c r="C8" s="15">
        <f t="shared" si="3"/>
        <v>20</v>
      </c>
      <c r="D8" s="22">
        <f t="shared" si="4"/>
        <v>20</v>
      </c>
      <c r="E8" s="14"/>
      <c r="F8" s="22">
        <v>65</v>
      </c>
      <c r="G8" s="22">
        <v>35</v>
      </c>
      <c r="H8" s="13">
        <f t="shared" si="0"/>
        <v>100</v>
      </c>
      <c r="I8" s="22">
        <f t="shared" si="5"/>
        <v>20</v>
      </c>
      <c r="J8" s="22">
        <f t="shared" si="6"/>
        <v>20</v>
      </c>
      <c r="K8" s="6"/>
      <c r="L8" s="22">
        <v>98</v>
      </c>
      <c r="M8" s="22">
        <v>52</v>
      </c>
      <c r="N8" s="13">
        <f t="shared" si="1"/>
        <v>150</v>
      </c>
      <c r="O8" s="13">
        <f t="shared" si="2"/>
        <v>250</v>
      </c>
    </row>
    <row r="9" spans="1:17" x14ac:dyDescent="0.45">
      <c r="A9" s="51" t="s">
        <v>60</v>
      </c>
      <c r="B9" s="72">
        <v>3</v>
      </c>
      <c r="C9" s="15">
        <f t="shared" si="3"/>
        <v>30</v>
      </c>
      <c r="D9" s="22">
        <f t="shared" si="4"/>
        <v>30</v>
      </c>
      <c r="E9" s="14"/>
      <c r="F9" s="22">
        <f>+H9*30/100</f>
        <v>45</v>
      </c>
      <c r="G9" s="22">
        <f>+H9*70/100</f>
        <v>105</v>
      </c>
      <c r="H9" s="13">
        <f t="shared" si="0"/>
        <v>150</v>
      </c>
      <c r="I9" s="22">
        <f t="shared" si="5"/>
        <v>30</v>
      </c>
      <c r="J9" s="22">
        <f t="shared" si="6"/>
        <v>30</v>
      </c>
      <c r="K9" s="6"/>
      <c r="L9" s="22">
        <f>+N9*30/100</f>
        <v>67.5</v>
      </c>
      <c r="M9" s="22">
        <f>+N9*70/100</f>
        <v>157.5</v>
      </c>
      <c r="N9" s="13">
        <f t="shared" si="1"/>
        <v>225</v>
      </c>
      <c r="O9" s="13">
        <f t="shared" si="2"/>
        <v>375</v>
      </c>
    </row>
    <row r="10" spans="1:17" x14ac:dyDescent="0.45">
      <c r="A10" s="51" t="s">
        <v>23</v>
      </c>
      <c r="B10" s="72">
        <v>1</v>
      </c>
      <c r="C10" s="15">
        <f t="shared" si="3"/>
        <v>10</v>
      </c>
      <c r="D10" s="22">
        <f t="shared" si="4"/>
        <v>10</v>
      </c>
      <c r="E10" s="14"/>
      <c r="F10" s="22">
        <f>+H10*30/100</f>
        <v>15</v>
      </c>
      <c r="G10" s="22">
        <f>+H10*70/100</f>
        <v>35</v>
      </c>
      <c r="H10" s="13">
        <f t="shared" si="0"/>
        <v>50</v>
      </c>
      <c r="I10" s="22">
        <f t="shared" si="5"/>
        <v>10</v>
      </c>
      <c r="J10" s="22">
        <f t="shared" si="6"/>
        <v>10</v>
      </c>
      <c r="K10" s="6"/>
      <c r="L10" s="22">
        <f>+N10*30/100</f>
        <v>22.5</v>
      </c>
      <c r="M10" s="22">
        <f>+N10*70/100</f>
        <v>52.5</v>
      </c>
      <c r="N10" s="13">
        <f t="shared" si="1"/>
        <v>75</v>
      </c>
      <c r="O10" s="13">
        <f t="shared" si="2"/>
        <v>125</v>
      </c>
    </row>
    <row r="11" spans="1:17" x14ac:dyDescent="0.45">
      <c r="A11" s="51" t="s">
        <v>24</v>
      </c>
      <c r="B11" s="72">
        <v>2</v>
      </c>
      <c r="C11" s="15">
        <f t="shared" si="3"/>
        <v>20</v>
      </c>
      <c r="D11" s="22">
        <f t="shared" si="4"/>
        <v>20</v>
      </c>
      <c r="E11" s="22"/>
      <c r="F11" s="22">
        <v>100</v>
      </c>
      <c r="G11" s="22" t="s">
        <v>25</v>
      </c>
      <c r="H11" s="13">
        <f t="shared" si="0"/>
        <v>100</v>
      </c>
      <c r="I11" s="22">
        <f t="shared" si="5"/>
        <v>20</v>
      </c>
      <c r="J11" s="22">
        <f t="shared" si="6"/>
        <v>20</v>
      </c>
      <c r="K11" s="22"/>
      <c r="L11" s="22">
        <v>150</v>
      </c>
      <c r="M11" s="22" t="s">
        <v>25</v>
      </c>
      <c r="N11" s="13">
        <f t="shared" si="1"/>
        <v>150</v>
      </c>
      <c r="O11" s="13">
        <f t="shared" si="2"/>
        <v>250</v>
      </c>
    </row>
    <row r="12" spans="1:17" x14ac:dyDescent="0.45">
      <c r="A12" s="51" t="s">
        <v>61</v>
      </c>
      <c r="B12" s="72">
        <v>1</v>
      </c>
      <c r="C12" s="15">
        <v>10</v>
      </c>
      <c r="D12" s="22">
        <v>10</v>
      </c>
      <c r="E12" s="14"/>
      <c r="F12" s="22">
        <v>50</v>
      </c>
      <c r="G12" s="22"/>
      <c r="H12" s="13">
        <f t="shared" si="0"/>
        <v>50</v>
      </c>
      <c r="I12" s="22">
        <v>10</v>
      </c>
      <c r="J12" s="22">
        <v>10</v>
      </c>
      <c r="K12" s="6"/>
      <c r="L12" s="22">
        <v>75</v>
      </c>
      <c r="M12" s="22"/>
      <c r="N12" s="13">
        <f t="shared" si="1"/>
        <v>75</v>
      </c>
      <c r="O12" s="13">
        <f t="shared" si="2"/>
        <v>125</v>
      </c>
    </row>
    <row r="13" spans="1:17" x14ac:dyDescent="0.45">
      <c r="A13" s="51" t="s">
        <v>26</v>
      </c>
      <c r="B13" s="72">
        <v>2</v>
      </c>
      <c r="C13" s="15">
        <f>+B13*10</f>
        <v>20</v>
      </c>
      <c r="D13" s="22">
        <f>+B13*10</f>
        <v>20</v>
      </c>
      <c r="E13" s="14"/>
      <c r="F13" s="22">
        <v>100</v>
      </c>
      <c r="G13" s="22" t="s">
        <v>25</v>
      </c>
      <c r="H13" s="13">
        <f t="shared" si="0"/>
        <v>100</v>
      </c>
      <c r="I13" s="22">
        <f>+B13*10</f>
        <v>20</v>
      </c>
      <c r="J13" s="22">
        <f>+B13*10</f>
        <v>20</v>
      </c>
      <c r="K13" s="6"/>
      <c r="L13" s="22">
        <v>150</v>
      </c>
      <c r="M13" s="22" t="s">
        <v>25</v>
      </c>
      <c r="N13" s="13">
        <f t="shared" si="1"/>
        <v>150</v>
      </c>
      <c r="O13" s="13">
        <f t="shared" si="2"/>
        <v>250</v>
      </c>
    </row>
    <row r="14" spans="1:17" x14ac:dyDescent="0.45">
      <c r="A14" s="50" t="s">
        <v>62</v>
      </c>
      <c r="B14" s="73">
        <v>3</v>
      </c>
      <c r="C14" s="15">
        <f>+B14*10</f>
        <v>30</v>
      </c>
      <c r="D14" s="22">
        <f>+B14*10</f>
        <v>30</v>
      </c>
      <c r="E14" s="14"/>
      <c r="F14" s="22">
        <v>96</v>
      </c>
      <c r="G14" s="22">
        <v>54</v>
      </c>
      <c r="H14" s="13">
        <f t="shared" si="0"/>
        <v>150</v>
      </c>
      <c r="I14" s="22">
        <f>+B14*10</f>
        <v>30</v>
      </c>
      <c r="J14" s="22">
        <f>+B14*10</f>
        <v>30</v>
      </c>
      <c r="K14" s="6"/>
      <c r="L14" s="22">
        <v>144</v>
      </c>
      <c r="M14" s="22">
        <v>81</v>
      </c>
      <c r="N14" s="13">
        <f t="shared" si="1"/>
        <v>225</v>
      </c>
      <c r="O14" s="13">
        <f t="shared" si="2"/>
        <v>375</v>
      </c>
    </row>
    <row r="15" spans="1:17" x14ac:dyDescent="0.45">
      <c r="A15" s="50" t="s">
        <v>29</v>
      </c>
      <c r="B15" s="73">
        <v>5</v>
      </c>
      <c r="C15" s="15">
        <f>+B15*10</f>
        <v>50</v>
      </c>
      <c r="D15" s="22">
        <f>+B15*10</f>
        <v>50</v>
      </c>
      <c r="E15" s="22"/>
      <c r="F15" s="22">
        <f>+H15*30/100</f>
        <v>75</v>
      </c>
      <c r="G15" s="22">
        <f>+H15*70/100</f>
        <v>175</v>
      </c>
      <c r="H15" s="13">
        <f t="shared" si="0"/>
        <v>250</v>
      </c>
      <c r="I15" s="22">
        <f>+B15*10</f>
        <v>50</v>
      </c>
      <c r="J15" s="22">
        <f>+B15*10</f>
        <v>50</v>
      </c>
      <c r="K15" s="22"/>
      <c r="L15" s="22">
        <f>+N15*30/100</f>
        <v>112.5</v>
      </c>
      <c r="M15" s="22">
        <f>+N15*70/100</f>
        <v>262.5</v>
      </c>
      <c r="N15" s="13">
        <f t="shared" si="1"/>
        <v>375</v>
      </c>
      <c r="O15" s="13">
        <f t="shared" si="2"/>
        <v>625</v>
      </c>
    </row>
    <row r="16" spans="1:17" x14ac:dyDescent="0.45">
      <c r="A16" s="5" t="s">
        <v>18</v>
      </c>
      <c r="B16" s="21">
        <f>SUM(B3:B15)</f>
        <v>32</v>
      </c>
      <c r="C16" s="21" t="s">
        <v>25</v>
      </c>
      <c r="D16" s="21" t="s">
        <v>25</v>
      </c>
      <c r="E16" s="21"/>
      <c r="F16" s="21" t="s">
        <v>25</v>
      </c>
      <c r="G16" s="21" t="s">
        <v>25</v>
      </c>
      <c r="H16" s="21">
        <f>SUM(H3:H15)</f>
        <v>1600</v>
      </c>
      <c r="I16" s="21" t="s">
        <v>25</v>
      </c>
      <c r="J16" s="21" t="s">
        <v>25</v>
      </c>
      <c r="K16" s="21"/>
      <c r="L16" s="21" t="s">
        <v>25</v>
      </c>
      <c r="M16" s="21" t="s">
        <v>25</v>
      </c>
      <c r="N16" s="21">
        <f>SUM(N3:N15)</f>
        <v>2400</v>
      </c>
      <c r="O16" s="21">
        <f>SUM(O3:O15)</f>
        <v>4000</v>
      </c>
    </row>
    <row r="17" spans="1:15" x14ac:dyDescent="0.45">
      <c r="A17" s="7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>
        <f>+N16+H16</f>
        <v>4000</v>
      </c>
    </row>
    <row r="18" spans="1:15" x14ac:dyDescent="0.45">
      <c r="D18" s="10"/>
      <c r="E18" s="10"/>
      <c r="F18" s="11"/>
      <c r="G18" s="10"/>
      <c r="H18" s="11"/>
      <c r="I18" s="27"/>
      <c r="J18" s="10"/>
      <c r="K18" s="10"/>
      <c r="M18" s="10"/>
      <c r="N18" s="10"/>
      <c r="O18" s="27"/>
    </row>
  </sheetData>
  <sortState xmlns:xlrd2="http://schemas.microsoft.com/office/spreadsheetml/2017/richdata2" ref="A3:P15">
    <sortCondition ref="A3:A15"/>
  </sortState>
  <mergeCells count="2">
    <mergeCell ref="F1:H1"/>
    <mergeCell ref="L1:N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004"/>
  <sheetViews>
    <sheetView topLeftCell="A2" workbookViewId="0">
      <selection activeCell="M15" sqref="M15"/>
    </sheetView>
  </sheetViews>
  <sheetFormatPr defaultColWidth="15.1328125" defaultRowHeight="15" customHeight="1" x14ac:dyDescent="0.45"/>
  <cols>
    <col min="1" max="1" width="32.3984375" customWidth="1"/>
    <col min="2" max="4" width="8.73046875" customWidth="1"/>
    <col min="5" max="5" width="2.73046875" customWidth="1"/>
    <col min="6" max="10" width="8.73046875" customWidth="1"/>
    <col min="11" max="11" width="2.73046875" customWidth="1"/>
    <col min="12" max="15" width="8.73046875" customWidth="1"/>
    <col min="16" max="24" width="7.59765625" customWidth="1"/>
  </cols>
  <sheetData>
    <row r="1" spans="1:16" ht="62.25" customHeight="1" x14ac:dyDescent="0.55000000000000004">
      <c r="A1" s="155" t="s">
        <v>63</v>
      </c>
      <c r="B1" s="184" t="s">
        <v>5</v>
      </c>
      <c r="C1" s="184" t="s">
        <v>6</v>
      </c>
      <c r="D1" s="184" t="s">
        <v>7</v>
      </c>
      <c r="E1" s="272" t="s">
        <v>64</v>
      </c>
      <c r="F1" s="270"/>
      <c r="G1" s="270"/>
      <c r="H1" s="271"/>
      <c r="I1" s="184" t="s">
        <v>11</v>
      </c>
      <c r="J1" s="184" t="s">
        <v>12</v>
      </c>
      <c r="K1" s="272" t="s">
        <v>65</v>
      </c>
      <c r="L1" s="270"/>
      <c r="M1" s="270"/>
      <c r="N1" s="271"/>
      <c r="O1" s="92" t="s">
        <v>66</v>
      </c>
    </row>
    <row r="2" spans="1:16" ht="50.25" customHeight="1" x14ac:dyDescent="0.45">
      <c r="A2" s="185" t="s">
        <v>14</v>
      </c>
      <c r="B2" s="186" t="s">
        <v>15</v>
      </c>
      <c r="C2" s="186" t="s">
        <v>16</v>
      </c>
      <c r="D2" s="186" t="s">
        <v>16</v>
      </c>
      <c r="E2" s="186" t="s">
        <v>25</v>
      </c>
      <c r="F2" s="186" t="s">
        <v>16</v>
      </c>
      <c r="G2" s="186" t="s">
        <v>17</v>
      </c>
      <c r="H2" s="93" t="s">
        <v>18</v>
      </c>
      <c r="I2" s="186" t="s">
        <v>16</v>
      </c>
      <c r="J2" s="186" t="s">
        <v>16</v>
      </c>
      <c r="K2" s="186" t="s">
        <v>25</v>
      </c>
      <c r="L2" s="186" t="s">
        <v>16</v>
      </c>
      <c r="M2" s="186" t="s">
        <v>17</v>
      </c>
      <c r="N2" s="93" t="s">
        <v>18</v>
      </c>
      <c r="O2" s="94" t="s">
        <v>19</v>
      </c>
    </row>
    <row r="3" spans="1:16" ht="14.25" customHeight="1" x14ac:dyDescent="0.45">
      <c r="A3" s="50" t="s">
        <v>20</v>
      </c>
      <c r="B3" s="99">
        <v>2</v>
      </c>
      <c r="C3" s="22">
        <f>+B3*10</f>
        <v>20</v>
      </c>
      <c r="D3" s="22">
        <f>+B3*10</f>
        <v>20</v>
      </c>
      <c r="E3" s="22"/>
      <c r="F3" s="22">
        <f>+H3*40/100</f>
        <v>40</v>
      </c>
      <c r="G3" s="22">
        <f>+H3*60/100</f>
        <v>60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+N3*40/100</f>
        <v>60</v>
      </c>
      <c r="M3" s="22">
        <f>+N3*60/100</f>
        <v>90</v>
      </c>
      <c r="N3" s="13">
        <f>+O3*60/100</f>
        <v>150</v>
      </c>
      <c r="O3" s="13">
        <f>+B3*125</f>
        <v>250</v>
      </c>
      <c r="P3" s="30"/>
    </row>
    <row r="4" spans="1:16" ht="14.25" customHeight="1" x14ac:dyDescent="0.5">
      <c r="A4" s="163" t="s">
        <v>55</v>
      </c>
      <c r="B4" s="73">
        <v>3</v>
      </c>
      <c r="C4" s="15">
        <f t="shared" ref="C4:C15" si="0">+B4*10</f>
        <v>30</v>
      </c>
      <c r="D4" s="22">
        <f t="shared" ref="D4:D15" si="1">+B4*10</f>
        <v>30</v>
      </c>
      <c r="E4" s="14"/>
      <c r="F4" s="22">
        <f t="shared" ref="F4:F11" si="2">+H4*40/100</f>
        <v>60</v>
      </c>
      <c r="G4" s="22">
        <f t="shared" ref="G4:G11" si="3">+H4*60/100</f>
        <v>90</v>
      </c>
      <c r="H4" s="13">
        <f t="shared" ref="H4:H15" si="4">+O4*40/100</f>
        <v>150</v>
      </c>
      <c r="I4" s="22">
        <f t="shared" ref="I4:I15" si="5">+B4*10</f>
        <v>30</v>
      </c>
      <c r="J4" s="22">
        <f t="shared" ref="J4:J15" si="6">+B4*10</f>
        <v>30</v>
      </c>
      <c r="K4" s="6"/>
      <c r="L4" s="22">
        <f t="shared" ref="L4:L11" si="7">+N4*40/100</f>
        <v>90</v>
      </c>
      <c r="M4" s="22">
        <f t="shared" ref="M4:N15" si="8">+N4*60/100</f>
        <v>135</v>
      </c>
      <c r="N4" s="13">
        <f t="shared" si="8"/>
        <v>225</v>
      </c>
      <c r="O4" s="13">
        <f t="shared" ref="O4:O15" si="9">+B4*125</f>
        <v>375</v>
      </c>
      <c r="P4" s="30"/>
    </row>
    <row r="5" spans="1:16" ht="14.25" customHeight="1" x14ac:dyDescent="0.5">
      <c r="A5" s="163" t="s">
        <v>58</v>
      </c>
      <c r="B5" s="73">
        <v>3</v>
      </c>
      <c r="C5" s="15">
        <f t="shared" si="0"/>
        <v>30</v>
      </c>
      <c r="D5" s="22">
        <f t="shared" si="1"/>
        <v>30</v>
      </c>
      <c r="E5" s="14"/>
      <c r="F5" s="22">
        <f t="shared" si="2"/>
        <v>60</v>
      </c>
      <c r="G5" s="22">
        <f t="shared" si="3"/>
        <v>90</v>
      </c>
      <c r="H5" s="13">
        <f t="shared" si="4"/>
        <v>150</v>
      </c>
      <c r="I5" s="22">
        <f t="shared" si="5"/>
        <v>30</v>
      </c>
      <c r="J5" s="22">
        <f t="shared" si="6"/>
        <v>30</v>
      </c>
      <c r="K5" s="6"/>
      <c r="L5" s="22">
        <f t="shared" si="7"/>
        <v>90</v>
      </c>
      <c r="M5" s="22">
        <f t="shared" si="8"/>
        <v>135</v>
      </c>
      <c r="N5" s="13">
        <f t="shared" si="8"/>
        <v>225</v>
      </c>
      <c r="O5" s="13">
        <f t="shared" si="9"/>
        <v>375</v>
      </c>
      <c r="P5" s="30"/>
    </row>
    <row r="6" spans="1:16" ht="14.25" customHeight="1" x14ac:dyDescent="0.5">
      <c r="A6" s="164" t="s">
        <v>67</v>
      </c>
      <c r="B6" s="73" t="s">
        <v>25</v>
      </c>
      <c r="C6" s="15" t="s">
        <v>25</v>
      </c>
      <c r="D6" s="22" t="s">
        <v>25</v>
      </c>
      <c r="E6" s="22"/>
      <c r="F6" s="22" t="s">
        <v>25</v>
      </c>
      <c r="G6" s="22" t="s">
        <v>25</v>
      </c>
      <c r="H6" s="13" t="s">
        <v>25</v>
      </c>
      <c r="I6" s="22" t="s">
        <v>25</v>
      </c>
      <c r="J6" s="22" t="s">
        <v>25</v>
      </c>
      <c r="K6" s="22" t="s">
        <v>25</v>
      </c>
      <c r="L6" s="22" t="s">
        <v>25</v>
      </c>
      <c r="M6" s="22" t="s">
        <v>25</v>
      </c>
      <c r="N6" s="13" t="s">
        <v>25</v>
      </c>
      <c r="O6" s="13" t="s">
        <v>25</v>
      </c>
      <c r="P6" s="30"/>
    </row>
    <row r="7" spans="1:16" ht="14.25" customHeight="1" x14ac:dyDescent="0.5">
      <c r="A7" s="164" t="s">
        <v>68</v>
      </c>
      <c r="B7" s="73">
        <v>4</v>
      </c>
      <c r="C7" s="15">
        <v>40</v>
      </c>
      <c r="D7" s="22">
        <v>40</v>
      </c>
      <c r="E7" s="6"/>
      <c r="F7" s="22">
        <v>200</v>
      </c>
      <c r="G7" s="22"/>
      <c r="H7" s="13">
        <f t="shared" si="4"/>
        <v>200</v>
      </c>
      <c r="I7" s="22">
        <v>40</v>
      </c>
      <c r="J7" s="22">
        <v>40</v>
      </c>
      <c r="K7" s="6"/>
      <c r="L7" s="22">
        <v>300</v>
      </c>
      <c r="M7" s="22"/>
      <c r="N7" s="13">
        <f t="shared" si="8"/>
        <v>300</v>
      </c>
      <c r="O7" s="13">
        <f t="shared" si="9"/>
        <v>500</v>
      </c>
      <c r="P7" s="30"/>
    </row>
    <row r="8" spans="1:16" ht="14.25" customHeight="1" x14ac:dyDescent="0.5">
      <c r="A8" s="164" t="s">
        <v>69</v>
      </c>
      <c r="B8" s="73">
        <v>4</v>
      </c>
      <c r="C8" s="15">
        <v>40</v>
      </c>
      <c r="D8" s="22">
        <v>40</v>
      </c>
      <c r="E8" s="6"/>
      <c r="F8" s="22">
        <v>200</v>
      </c>
      <c r="G8" s="22"/>
      <c r="H8" s="13">
        <f t="shared" si="4"/>
        <v>200</v>
      </c>
      <c r="I8" s="22">
        <v>40</v>
      </c>
      <c r="J8" s="22">
        <v>40</v>
      </c>
      <c r="K8" s="6"/>
      <c r="L8" s="22">
        <v>300</v>
      </c>
      <c r="M8" s="22"/>
      <c r="N8" s="13">
        <f t="shared" si="8"/>
        <v>300</v>
      </c>
      <c r="O8" s="13">
        <f t="shared" si="9"/>
        <v>500</v>
      </c>
      <c r="P8" s="30"/>
    </row>
    <row r="9" spans="1:16" ht="14.25" customHeight="1" x14ac:dyDescent="0.45">
      <c r="A9" s="50" t="s">
        <v>59</v>
      </c>
      <c r="B9" s="99">
        <v>2</v>
      </c>
      <c r="C9" s="15">
        <f t="shared" si="0"/>
        <v>20</v>
      </c>
      <c r="D9" s="22">
        <f t="shared" si="1"/>
        <v>20</v>
      </c>
      <c r="E9" s="14"/>
      <c r="F9" s="22">
        <v>65</v>
      </c>
      <c r="G9" s="22">
        <v>35</v>
      </c>
      <c r="H9" s="13">
        <f t="shared" si="4"/>
        <v>100</v>
      </c>
      <c r="I9" s="22">
        <f t="shared" si="5"/>
        <v>20</v>
      </c>
      <c r="J9" s="22">
        <f t="shared" si="6"/>
        <v>20</v>
      </c>
      <c r="K9" s="6"/>
      <c r="L9" s="22">
        <v>98</v>
      </c>
      <c r="M9" s="22">
        <v>52</v>
      </c>
      <c r="N9" s="13">
        <f t="shared" si="8"/>
        <v>150</v>
      </c>
      <c r="O9" s="13">
        <f t="shared" si="9"/>
        <v>250</v>
      </c>
      <c r="P9" s="30"/>
    </row>
    <row r="10" spans="1:16" ht="14.25" customHeight="1" x14ac:dyDescent="0.45">
      <c r="A10" s="50" t="s">
        <v>22</v>
      </c>
      <c r="B10" s="99">
        <v>2</v>
      </c>
      <c r="C10" s="15">
        <f t="shared" si="0"/>
        <v>20</v>
      </c>
      <c r="D10" s="22">
        <f t="shared" si="1"/>
        <v>20</v>
      </c>
      <c r="E10" s="14"/>
      <c r="F10" s="22">
        <v>65</v>
      </c>
      <c r="G10" s="22">
        <v>35</v>
      </c>
      <c r="H10" s="13">
        <f t="shared" si="4"/>
        <v>100</v>
      </c>
      <c r="I10" s="22">
        <f t="shared" si="5"/>
        <v>20</v>
      </c>
      <c r="J10" s="22">
        <f t="shared" si="6"/>
        <v>20</v>
      </c>
      <c r="K10" s="6"/>
      <c r="L10" s="22">
        <v>98</v>
      </c>
      <c r="M10" s="22">
        <v>52</v>
      </c>
      <c r="N10" s="13">
        <f t="shared" si="8"/>
        <v>150</v>
      </c>
      <c r="O10" s="13">
        <f t="shared" si="9"/>
        <v>250</v>
      </c>
      <c r="P10" s="30"/>
    </row>
    <row r="11" spans="1:16" ht="14.25" customHeight="1" x14ac:dyDescent="0.45">
      <c r="A11" s="50" t="s">
        <v>23</v>
      </c>
      <c r="B11" s="99">
        <v>1</v>
      </c>
      <c r="C11" s="15">
        <f t="shared" si="0"/>
        <v>10</v>
      </c>
      <c r="D11" s="22">
        <f t="shared" si="1"/>
        <v>10</v>
      </c>
      <c r="E11" s="14"/>
      <c r="F11" s="22">
        <f t="shared" si="2"/>
        <v>20</v>
      </c>
      <c r="G11" s="22">
        <f t="shared" si="3"/>
        <v>30</v>
      </c>
      <c r="H11" s="13">
        <f t="shared" si="4"/>
        <v>50</v>
      </c>
      <c r="I11" s="22">
        <f t="shared" si="5"/>
        <v>10</v>
      </c>
      <c r="J11" s="22">
        <f t="shared" si="6"/>
        <v>10</v>
      </c>
      <c r="K11" s="6"/>
      <c r="L11" s="22">
        <f t="shared" si="7"/>
        <v>30</v>
      </c>
      <c r="M11" s="22">
        <f t="shared" si="8"/>
        <v>45</v>
      </c>
      <c r="N11" s="13">
        <f t="shared" si="8"/>
        <v>75</v>
      </c>
      <c r="O11" s="13">
        <f t="shared" si="9"/>
        <v>125</v>
      </c>
      <c r="P11" s="30"/>
    </row>
    <row r="12" spans="1:16" ht="14.25" customHeight="1" x14ac:dyDescent="0.45">
      <c r="A12" s="50" t="s">
        <v>24</v>
      </c>
      <c r="B12" s="99">
        <v>2</v>
      </c>
      <c r="C12" s="15">
        <f t="shared" si="0"/>
        <v>20</v>
      </c>
      <c r="D12" s="22">
        <f t="shared" si="1"/>
        <v>20</v>
      </c>
      <c r="E12" s="22"/>
      <c r="F12" s="22">
        <v>100</v>
      </c>
      <c r="G12" s="22" t="s">
        <v>25</v>
      </c>
      <c r="H12" s="13">
        <f t="shared" si="4"/>
        <v>100</v>
      </c>
      <c r="I12" s="22">
        <f t="shared" si="5"/>
        <v>20</v>
      </c>
      <c r="J12" s="22">
        <f t="shared" si="6"/>
        <v>20</v>
      </c>
      <c r="K12" s="22"/>
      <c r="L12" s="22">
        <v>150</v>
      </c>
      <c r="M12" s="22" t="s">
        <v>25</v>
      </c>
      <c r="N12" s="13">
        <f t="shared" si="8"/>
        <v>150</v>
      </c>
      <c r="O12" s="13">
        <f t="shared" si="9"/>
        <v>250</v>
      </c>
      <c r="P12" s="30"/>
    </row>
    <row r="13" spans="1:16" ht="14.25" customHeight="1" x14ac:dyDescent="0.45">
      <c r="A13" s="50" t="s">
        <v>26</v>
      </c>
      <c r="B13" s="99">
        <v>2</v>
      </c>
      <c r="C13" s="15">
        <f t="shared" si="0"/>
        <v>20</v>
      </c>
      <c r="D13" s="22">
        <f t="shared" si="1"/>
        <v>20</v>
      </c>
      <c r="E13" s="14"/>
      <c r="F13" s="22">
        <v>100</v>
      </c>
      <c r="G13" s="22" t="s">
        <v>25</v>
      </c>
      <c r="H13" s="13">
        <f t="shared" si="4"/>
        <v>100</v>
      </c>
      <c r="I13" s="22">
        <f t="shared" si="5"/>
        <v>20</v>
      </c>
      <c r="J13" s="22">
        <f t="shared" si="6"/>
        <v>20</v>
      </c>
      <c r="K13" s="6"/>
      <c r="L13" s="22">
        <v>150</v>
      </c>
      <c r="M13" s="22" t="s">
        <v>25</v>
      </c>
      <c r="N13" s="13">
        <f t="shared" si="8"/>
        <v>150</v>
      </c>
      <c r="O13" s="13">
        <f t="shared" si="9"/>
        <v>250</v>
      </c>
      <c r="P13" s="30"/>
    </row>
    <row r="14" spans="1:16" ht="14.25" customHeight="1" x14ac:dyDescent="0.45">
      <c r="A14" s="50" t="s">
        <v>62</v>
      </c>
      <c r="B14" s="73">
        <v>3</v>
      </c>
      <c r="C14" s="15">
        <f t="shared" si="0"/>
        <v>30</v>
      </c>
      <c r="D14" s="22">
        <f t="shared" si="1"/>
        <v>30</v>
      </c>
      <c r="E14" s="14"/>
      <c r="F14" s="22">
        <v>96</v>
      </c>
      <c r="G14" s="22">
        <v>54</v>
      </c>
      <c r="H14" s="13">
        <f t="shared" si="4"/>
        <v>150</v>
      </c>
      <c r="I14" s="22">
        <f t="shared" si="5"/>
        <v>30</v>
      </c>
      <c r="J14" s="22">
        <f t="shared" si="6"/>
        <v>30</v>
      </c>
      <c r="K14" s="6"/>
      <c r="L14" s="22">
        <v>144</v>
      </c>
      <c r="M14" s="22">
        <v>81</v>
      </c>
      <c r="N14" s="13">
        <f t="shared" si="8"/>
        <v>225</v>
      </c>
      <c r="O14" s="13">
        <f t="shared" si="9"/>
        <v>375</v>
      </c>
      <c r="P14" s="30"/>
    </row>
    <row r="15" spans="1:16" ht="14.25" customHeight="1" x14ac:dyDescent="0.45">
      <c r="A15" s="50" t="s">
        <v>29</v>
      </c>
      <c r="B15" s="73">
        <v>4</v>
      </c>
      <c r="C15" s="15">
        <f t="shared" si="0"/>
        <v>40</v>
      </c>
      <c r="D15" s="22">
        <f t="shared" si="1"/>
        <v>40</v>
      </c>
      <c r="E15" s="14"/>
      <c r="F15" s="22">
        <f>+H15*30/100</f>
        <v>60</v>
      </c>
      <c r="G15" s="22">
        <f>+H15*70/100</f>
        <v>140</v>
      </c>
      <c r="H15" s="13">
        <f t="shared" si="4"/>
        <v>200</v>
      </c>
      <c r="I15" s="22">
        <f t="shared" si="5"/>
        <v>40</v>
      </c>
      <c r="J15" s="22">
        <f t="shared" si="6"/>
        <v>40</v>
      </c>
      <c r="K15" s="6"/>
      <c r="L15" s="22">
        <f>+N15*30/100</f>
        <v>90</v>
      </c>
      <c r="M15" s="22">
        <f>+N15*70/100</f>
        <v>210</v>
      </c>
      <c r="N15" s="13">
        <f t="shared" si="8"/>
        <v>300</v>
      </c>
      <c r="O15" s="13">
        <f t="shared" si="9"/>
        <v>500</v>
      </c>
      <c r="P15" s="30"/>
    </row>
    <row r="16" spans="1:16" ht="14.25" customHeight="1" x14ac:dyDescent="0.45">
      <c r="A16" s="50"/>
      <c r="B16" s="186"/>
      <c r="C16" s="186"/>
      <c r="D16" s="186"/>
      <c r="E16" s="186"/>
      <c r="F16" s="186"/>
      <c r="G16" s="186"/>
      <c r="H16" s="93"/>
      <c r="I16" s="186"/>
      <c r="J16" s="186"/>
      <c r="K16" s="186"/>
      <c r="L16" s="186"/>
      <c r="M16" s="186"/>
      <c r="N16" s="93"/>
      <c r="O16" s="94"/>
      <c r="P16" s="30"/>
    </row>
    <row r="17" spans="1:15" ht="14.25" customHeight="1" thickBot="1" x14ac:dyDescent="0.5">
      <c r="A17" s="181" t="s">
        <v>18</v>
      </c>
      <c r="B17" s="100">
        <f>SUM(B3:B16)</f>
        <v>32</v>
      </c>
      <c r="C17" s="182" t="s">
        <v>25</v>
      </c>
      <c r="D17" s="182" t="s">
        <v>25</v>
      </c>
      <c r="E17" s="182" t="s">
        <v>25</v>
      </c>
      <c r="F17" s="182" t="s">
        <v>25</v>
      </c>
      <c r="G17" s="182" t="s">
        <v>25</v>
      </c>
      <c r="H17" s="95">
        <f>SUM(H3:H16)</f>
        <v>1600</v>
      </c>
      <c r="I17" s="182" t="s">
        <v>25</v>
      </c>
      <c r="J17" s="182" t="s">
        <v>25</v>
      </c>
      <c r="K17" s="182" t="s">
        <v>25</v>
      </c>
      <c r="L17" s="182" t="s">
        <v>25</v>
      </c>
      <c r="M17" s="182" t="s">
        <v>25</v>
      </c>
      <c r="N17" s="95">
        <f>SUM(N3:N16)</f>
        <v>2400</v>
      </c>
      <c r="O17" s="95">
        <f>SUM(O3:O16)</f>
        <v>4000</v>
      </c>
    </row>
    <row r="18" spans="1:15" ht="14.25" customHeight="1" x14ac:dyDescent="0.45">
      <c r="A18" s="9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</row>
    <row r="19" spans="1:15" ht="14.25" customHeight="1" x14ac:dyDescent="0.45">
      <c r="D19" s="10"/>
      <c r="E19" s="11"/>
      <c r="F19" s="11"/>
      <c r="G19" s="10"/>
      <c r="H19" s="11"/>
      <c r="I19" s="27"/>
      <c r="J19" s="10"/>
      <c r="K19" s="10"/>
      <c r="M19" s="10"/>
      <c r="N19" s="10"/>
      <c r="O19" s="27"/>
    </row>
    <row r="20" spans="1:15" ht="14.25" customHeight="1" x14ac:dyDescent="0.45">
      <c r="D20" s="10"/>
      <c r="E20" s="10"/>
      <c r="F20" s="10"/>
      <c r="G20" s="10"/>
      <c r="H20" s="10"/>
      <c r="I20" s="27"/>
      <c r="J20" s="10"/>
      <c r="K20" s="10"/>
      <c r="L20" s="10"/>
      <c r="M20" s="10"/>
      <c r="N20" s="27"/>
      <c r="O20" s="27"/>
    </row>
    <row r="21" spans="1:15" ht="14.25" customHeight="1" x14ac:dyDescent="0.45">
      <c r="D21" s="10"/>
      <c r="E21" s="10"/>
      <c r="F21" s="10"/>
      <c r="G21" s="10"/>
      <c r="H21" s="10"/>
      <c r="I21" s="27"/>
      <c r="J21" s="10"/>
      <c r="K21" s="10"/>
      <c r="L21" s="10"/>
      <c r="M21" s="10"/>
      <c r="N21" s="27"/>
      <c r="O21" s="27"/>
    </row>
    <row r="22" spans="1:15" ht="14.25" customHeight="1" x14ac:dyDescent="0.45">
      <c r="D22" s="27"/>
      <c r="E22" s="27"/>
      <c r="F22" s="27"/>
      <c r="G22" s="27"/>
      <c r="H22" s="27"/>
      <c r="I22" s="27"/>
      <c r="J22" s="27"/>
      <c r="K22" s="27"/>
      <c r="L22" s="27"/>
      <c r="O22" s="27"/>
    </row>
    <row r="23" spans="1:15" ht="14.25" customHeight="1" x14ac:dyDescent="0.45"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4.25" customHeight="1" x14ac:dyDescent="0.45"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4.25" customHeight="1" x14ac:dyDescent="0.45"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4.25" customHeight="1" x14ac:dyDescent="0.4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4.25" customHeight="1" x14ac:dyDescent="0.4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14.25" customHeight="1" x14ac:dyDescent="0.45"/>
    <row r="29" spans="1:15" ht="14.25" customHeight="1" x14ac:dyDescent="0.45"/>
    <row r="30" spans="1:15" ht="14.25" customHeight="1" x14ac:dyDescent="0.45"/>
    <row r="31" spans="1:15" ht="14.25" customHeight="1" x14ac:dyDescent="0.45"/>
    <row r="32" spans="1:15" ht="14.25" customHeight="1" x14ac:dyDescent="0.45"/>
    <row r="33" spans="10:10" ht="14.25" customHeight="1" x14ac:dyDescent="0.45"/>
    <row r="34" spans="10:10" ht="14.25" customHeight="1" x14ac:dyDescent="0.45">
      <c r="J34" t="s">
        <v>25</v>
      </c>
    </row>
    <row r="35" spans="10:10" ht="14.25" customHeight="1" x14ac:dyDescent="0.45"/>
    <row r="36" spans="10:10" ht="14.25" customHeight="1" x14ac:dyDescent="0.45"/>
    <row r="37" spans="10:10" ht="14.25" customHeight="1" x14ac:dyDescent="0.45"/>
    <row r="38" spans="10:10" ht="14.25" customHeight="1" x14ac:dyDescent="0.45"/>
    <row r="39" spans="10:10" ht="14.25" customHeight="1" x14ac:dyDescent="0.45"/>
    <row r="40" spans="10:10" ht="14.25" customHeight="1" x14ac:dyDescent="0.45"/>
    <row r="41" spans="10:10" ht="14.25" customHeight="1" x14ac:dyDescent="0.45"/>
    <row r="42" spans="10:10" ht="14.25" customHeight="1" x14ac:dyDescent="0.45"/>
    <row r="43" spans="10:10" ht="14.25" customHeight="1" x14ac:dyDescent="0.45"/>
    <row r="44" spans="10:10" ht="14.25" customHeight="1" x14ac:dyDescent="0.45"/>
    <row r="45" spans="10:10" ht="14.25" customHeight="1" x14ac:dyDescent="0.45"/>
    <row r="46" spans="10:10" ht="14.25" customHeight="1" x14ac:dyDescent="0.45"/>
    <row r="47" spans="10:10" ht="14.25" customHeight="1" x14ac:dyDescent="0.45"/>
    <row r="48" spans="10:10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  <row r="1002" ht="14.25" customHeight="1" x14ac:dyDescent="0.45"/>
    <row r="1003" ht="14.25" customHeight="1" x14ac:dyDescent="0.45"/>
    <row r="1004" ht="14.25" customHeight="1" x14ac:dyDescent="0.45"/>
  </sheetData>
  <mergeCells count="2">
    <mergeCell ref="K1:N1"/>
    <mergeCell ref="E1:H1"/>
  </mergeCells>
  <pageMargins left="0.7" right="0.7" top="0.75" bottom="0.75" header="0.3" footer="0.3"/>
  <pageSetup paperSize="9" scale="6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W124"/>
  <sheetViews>
    <sheetView topLeftCell="A2" workbookViewId="0">
      <selection activeCell="N17" sqref="N17"/>
    </sheetView>
  </sheetViews>
  <sheetFormatPr defaultRowHeight="15" customHeight="1" x14ac:dyDescent="0.45"/>
  <cols>
    <col min="1" max="1" width="27.3984375" style="31" customWidth="1"/>
    <col min="2" max="2" width="5.1328125" style="31" customWidth="1"/>
    <col min="3" max="3" width="7" style="31" customWidth="1"/>
    <col min="4" max="4" width="6" style="31" customWidth="1"/>
    <col min="5" max="5" width="2" style="31" customWidth="1"/>
    <col min="6" max="6" width="7.59765625" style="31" customWidth="1"/>
    <col min="7" max="7" width="6.59765625" style="31" customWidth="1"/>
    <col min="8" max="8" width="6" style="31" customWidth="1"/>
    <col min="9" max="9" width="1.73046875" style="31" customWidth="1"/>
    <col min="10" max="10" width="6.265625" style="31" customWidth="1"/>
    <col min="11" max="11" width="5.3984375" style="31" customWidth="1"/>
    <col min="12" max="12" width="3.1328125" style="31" customWidth="1"/>
    <col min="13" max="13" width="6.73046875" style="31" customWidth="1"/>
    <col min="14" max="15" width="5.86328125" style="31" customWidth="1"/>
    <col min="16" max="16" width="7.265625" style="31" customWidth="1"/>
    <col min="18" max="49" width="9.1328125" style="35"/>
  </cols>
  <sheetData>
    <row r="1" spans="1:49" ht="60.6" customHeight="1" x14ac:dyDescent="0.55000000000000004">
      <c r="A1" s="97" t="s">
        <v>70</v>
      </c>
      <c r="B1" s="45" t="s">
        <v>5</v>
      </c>
      <c r="C1" s="45" t="s">
        <v>6</v>
      </c>
      <c r="D1" s="45" t="s">
        <v>7</v>
      </c>
      <c r="E1" s="45" t="s">
        <v>64</v>
      </c>
      <c r="F1" s="45"/>
      <c r="G1" s="45"/>
      <c r="H1" s="45"/>
      <c r="I1" s="45"/>
      <c r="J1" s="45" t="s">
        <v>11</v>
      </c>
      <c r="K1" s="45" t="s">
        <v>12</v>
      </c>
      <c r="L1" s="45" t="s">
        <v>71</v>
      </c>
      <c r="M1" s="45"/>
      <c r="N1" s="45"/>
      <c r="O1" s="45"/>
      <c r="P1" s="45" t="s">
        <v>66</v>
      </c>
    </row>
    <row r="2" spans="1:49" ht="22.15" customHeight="1" x14ac:dyDescent="0.45">
      <c r="A2" s="45" t="s">
        <v>14</v>
      </c>
      <c r="B2" s="45" t="s">
        <v>38</v>
      </c>
      <c r="C2" s="45" t="s">
        <v>16</v>
      </c>
      <c r="D2" s="45" t="s">
        <v>16</v>
      </c>
      <c r="E2" s="45"/>
      <c r="F2" s="45" t="s">
        <v>16</v>
      </c>
      <c r="G2" s="45" t="s">
        <v>17</v>
      </c>
      <c r="H2" s="45" t="s">
        <v>10</v>
      </c>
      <c r="I2" s="45"/>
      <c r="J2" s="45" t="s">
        <v>16</v>
      </c>
      <c r="K2" s="45" t="s">
        <v>16</v>
      </c>
      <c r="L2" s="45"/>
      <c r="M2" s="45" t="s">
        <v>16</v>
      </c>
      <c r="N2" s="45" t="s">
        <v>17</v>
      </c>
      <c r="O2" s="45" t="s">
        <v>37</v>
      </c>
      <c r="P2" s="45" t="s">
        <v>19</v>
      </c>
    </row>
    <row r="3" spans="1:49" x14ac:dyDescent="0.45">
      <c r="A3" s="183" t="s">
        <v>20</v>
      </c>
      <c r="B3" s="98">
        <v>2</v>
      </c>
      <c r="C3" s="22">
        <f>+B3*10</f>
        <v>20</v>
      </c>
      <c r="D3" s="22">
        <f>+B3*10</f>
        <v>20</v>
      </c>
      <c r="E3" s="22"/>
      <c r="F3" s="22">
        <f>+H3*40/100</f>
        <v>40</v>
      </c>
      <c r="G3" s="22">
        <f>+H3*60/100</f>
        <v>60</v>
      </c>
      <c r="H3" s="13">
        <f>+P3*40/100</f>
        <v>100</v>
      </c>
      <c r="I3" s="13"/>
      <c r="J3" s="22">
        <f>+B3*10</f>
        <v>20</v>
      </c>
      <c r="K3" s="22">
        <f>+B3*10</f>
        <v>20</v>
      </c>
      <c r="L3" s="22"/>
      <c r="M3" s="22">
        <f>+O3*40/100</f>
        <v>60</v>
      </c>
      <c r="N3" s="22">
        <f>+O3*60/100</f>
        <v>90</v>
      </c>
      <c r="O3" s="13">
        <f>+P3*60/100</f>
        <v>150</v>
      </c>
      <c r="P3" s="13">
        <f>+B3*125</f>
        <v>250</v>
      </c>
    </row>
    <row r="4" spans="1:49" s="32" customFormat="1" ht="14.25" x14ac:dyDescent="0.45">
      <c r="A4" s="183" t="s">
        <v>70</v>
      </c>
      <c r="B4" s="31" t="s">
        <v>25</v>
      </c>
      <c r="C4" s="15" t="s">
        <v>25</v>
      </c>
      <c r="D4" s="22" t="s">
        <v>25</v>
      </c>
      <c r="E4" s="14"/>
      <c r="F4" s="22" t="s">
        <v>25</v>
      </c>
      <c r="G4" s="22" t="s">
        <v>25</v>
      </c>
      <c r="H4" s="13" t="s">
        <v>25</v>
      </c>
      <c r="I4" s="13"/>
      <c r="J4" s="22" t="s">
        <v>25</v>
      </c>
      <c r="K4" s="22" t="s">
        <v>25</v>
      </c>
      <c r="L4" s="6"/>
      <c r="M4" s="22" t="s">
        <v>25</v>
      </c>
      <c r="N4" s="22" t="s">
        <v>25</v>
      </c>
      <c r="O4" s="13" t="s">
        <v>25</v>
      </c>
      <c r="P4" s="13" t="s">
        <v>25</v>
      </c>
      <c r="Q4" s="44" t="s">
        <v>25</v>
      </c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</row>
    <row r="5" spans="1:49" s="32" customFormat="1" ht="14.25" x14ac:dyDescent="0.45">
      <c r="A5" s="183" t="s">
        <v>72</v>
      </c>
      <c r="B5" s="31">
        <v>3</v>
      </c>
      <c r="C5" s="15">
        <v>30</v>
      </c>
      <c r="D5" s="22">
        <v>30</v>
      </c>
      <c r="E5" s="14"/>
      <c r="F5" s="22">
        <v>60</v>
      </c>
      <c r="G5" s="22">
        <v>90</v>
      </c>
      <c r="H5" s="13">
        <f t="shared" ref="H5:H8" si="0">+P5*40/100</f>
        <v>150</v>
      </c>
      <c r="I5" s="13"/>
      <c r="J5" s="22">
        <v>30</v>
      </c>
      <c r="K5" s="22">
        <v>30</v>
      </c>
      <c r="L5" s="6"/>
      <c r="M5" s="22">
        <v>90</v>
      </c>
      <c r="N5" s="22">
        <v>135</v>
      </c>
      <c r="O5" s="13">
        <f t="shared" ref="O5:O8" si="1">+P5*60/100</f>
        <v>225</v>
      </c>
      <c r="P5" s="13">
        <f t="shared" ref="P5:P8" si="2">+B5*125</f>
        <v>375</v>
      </c>
      <c r="Q5" s="4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</row>
    <row r="6" spans="1:49" s="32" customFormat="1" ht="14.25" x14ac:dyDescent="0.45">
      <c r="A6" s="183" t="s">
        <v>73</v>
      </c>
      <c r="B6" s="31">
        <v>5</v>
      </c>
      <c r="C6" s="15">
        <v>50</v>
      </c>
      <c r="D6" s="22">
        <v>50</v>
      </c>
      <c r="E6" s="14"/>
      <c r="F6" s="22">
        <v>100</v>
      </c>
      <c r="G6" s="22">
        <v>150</v>
      </c>
      <c r="H6" s="13">
        <f t="shared" si="0"/>
        <v>250</v>
      </c>
      <c r="I6" s="13"/>
      <c r="J6" s="22">
        <v>50</v>
      </c>
      <c r="K6" s="22">
        <v>50</v>
      </c>
      <c r="L6" s="6"/>
      <c r="M6" s="22">
        <v>150</v>
      </c>
      <c r="N6" s="22">
        <v>225</v>
      </c>
      <c r="O6" s="13">
        <f t="shared" si="1"/>
        <v>375</v>
      </c>
      <c r="P6" s="13">
        <f t="shared" si="2"/>
        <v>625</v>
      </c>
      <c r="Q6" s="4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</row>
    <row r="7" spans="1:49" s="32" customFormat="1" ht="14.25" x14ac:dyDescent="0.45">
      <c r="A7" s="183" t="s">
        <v>74</v>
      </c>
      <c r="B7" s="31">
        <v>2</v>
      </c>
      <c r="C7" s="15">
        <v>20</v>
      </c>
      <c r="D7" s="22">
        <v>20</v>
      </c>
      <c r="E7" s="14"/>
      <c r="F7" s="22">
        <v>40</v>
      </c>
      <c r="G7" s="22">
        <v>60</v>
      </c>
      <c r="H7" s="13">
        <f t="shared" si="0"/>
        <v>100</v>
      </c>
      <c r="I7" s="13"/>
      <c r="J7" s="22">
        <v>20</v>
      </c>
      <c r="K7" s="22">
        <v>20</v>
      </c>
      <c r="L7" s="6"/>
      <c r="M7" s="22">
        <v>60</v>
      </c>
      <c r="N7" s="22">
        <v>90</v>
      </c>
      <c r="O7" s="13">
        <f t="shared" si="1"/>
        <v>150</v>
      </c>
      <c r="P7" s="13">
        <f t="shared" si="2"/>
        <v>250</v>
      </c>
      <c r="Q7" s="4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</row>
    <row r="8" spans="1:49" s="32" customFormat="1" ht="14.25" x14ac:dyDescent="0.45">
      <c r="A8" s="183" t="s">
        <v>75</v>
      </c>
      <c r="B8" s="31">
        <v>2</v>
      </c>
      <c r="C8" s="15">
        <v>20</v>
      </c>
      <c r="D8" s="22">
        <v>20</v>
      </c>
      <c r="E8" s="14"/>
      <c r="F8" s="22">
        <v>100</v>
      </c>
      <c r="G8" s="22" t="s">
        <v>25</v>
      </c>
      <c r="H8" s="13">
        <f t="shared" si="0"/>
        <v>100</v>
      </c>
      <c r="I8" s="13"/>
      <c r="J8" s="22">
        <v>20</v>
      </c>
      <c r="K8" s="22">
        <v>20</v>
      </c>
      <c r="L8" s="6"/>
      <c r="M8" s="22">
        <v>150</v>
      </c>
      <c r="N8" s="22"/>
      <c r="O8" s="13">
        <f t="shared" si="1"/>
        <v>150</v>
      </c>
      <c r="P8" s="13">
        <f t="shared" si="2"/>
        <v>250</v>
      </c>
      <c r="Q8" s="44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</row>
    <row r="9" spans="1:49" s="32" customFormat="1" ht="14.25" x14ac:dyDescent="0.45">
      <c r="A9" s="183" t="s">
        <v>76</v>
      </c>
      <c r="B9" s="31">
        <v>1</v>
      </c>
      <c r="C9" s="15">
        <f t="shared" ref="C9:C17" si="3">+B9*10</f>
        <v>10</v>
      </c>
      <c r="D9" s="22">
        <f t="shared" ref="D9:D17" si="4">+B9*10</f>
        <v>10</v>
      </c>
      <c r="E9" s="14"/>
      <c r="F9" s="22">
        <v>32</v>
      </c>
      <c r="G9" s="22">
        <v>18</v>
      </c>
      <c r="H9" s="13">
        <f t="shared" ref="H9:H17" si="5">+P9*40/100</f>
        <v>50</v>
      </c>
      <c r="I9" s="13"/>
      <c r="J9" s="22">
        <f t="shared" ref="J9:J17" si="6">+B9*10</f>
        <v>10</v>
      </c>
      <c r="K9" s="22">
        <f t="shared" ref="K9:K17" si="7">+B9*10</f>
        <v>10</v>
      </c>
      <c r="L9" s="6"/>
      <c r="M9" s="22">
        <v>48</v>
      </c>
      <c r="N9" s="22">
        <v>27</v>
      </c>
      <c r="O9" s="13">
        <f t="shared" ref="O9:O17" si="8">+P9*60/100</f>
        <v>75</v>
      </c>
      <c r="P9" s="13">
        <f t="shared" ref="P9:P17" si="9">+B9*125</f>
        <v>125</v>
      </c>
      <c r="Q9" s="4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</row>
    <row r="10" spans="1:49" s="32" customFormat="1" ht="14.25" x14ac:dyDescent="0.45">
      <c r="A10" s="183" t="s">
        <v>21</v>
      </c>
      <c r="B10" s="31">
        <v>3</v>
      </c>
      <c r="C10" s="15">
        <f t="shared" si="3"/>
        <v>30</v>
      </c>
      <c r="D10" s="22">
        <f t="shared" si="4"/>
        <v>30</v>
      </c>
      <c r="E10" s="14"/>
      <c r="F10" s="22">
        <v>96</v>
      </c>
      <c r="G10" s="22">
        <v>54</v>
      </c>
      <c r="H10" s="13">
        <f t="shared" si="5"/>
        <v>150</v>
      </c>
      <c r="I10" s="13"/>
      <c r="J10" s="22">
        <f t="shared" si="6"/>
        <v>30</v>
      </c>
      <c r="K10" s="22">
        <f t="shared" si="7"/>
        <v>30</v>
      </c>
      <c r="L10" s="6"/>
      <c r="M10" s="22">
        <v>144</v>
      </c>
      <c r="N10" s="22">
        <v>81</v>
      </c>
      <c r="O10" s="13">
        <f t="shared" si="8"/>
        <v>225</v>
      </c>
      <c r="P10" s="13">
        <f t="shared" si="9"/>
        <v>375</v>
      </c>
      <c r="Q10" s="44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</row>
    <row r="11" spans="1:49" s="33" customFormat="1" ht="14.25" x14ac:dyDescent="0.45">
      <c r="A11" s="183" t="s">
        <v>22</v>
      </c>
      <c r="B11" s="31">
        <v>2</v>
      </c>
      <c r="C11" s="15">
        <f t="shared" si="3"/>
        <v>20</v>
      </c>
      <c r="D11" s="22">
        <f t="shared" si="4"/>
        <v>20</v>
      </c>
      <c r="E11" s="22"/>
      <c r="F11" s="22">
        <v>65</v>
      </c>
      <c r="G11" s="22">
        <v>35</v>
      </c>
      <c r="H11" s="13">
        <f t="shared" si="5"/>
        <v>100</v>
      </c>
      <c r="I11" s="13"/>
      <c r="J11" s="22">
        <f t="shared" si="6"/>
        <v>20</v>
      </c>
      <c r="K11" s="22">
        <f t="shared" si="7"/>
        <v>20</v>
      </c>
      <c r="L11" s="22"/>
      <c r="M11" s="22">
        <v>98</v>
      </c>
      <c r="N11" s="22">
        <v>52</v>
      </c>
      <c r="O11" s="13">
        <f t="shared" si="8"/>
        <v>150</v>
      </c>
      <c r="P11" s="13">
        <f t="shared" si="9"/>
        <v>250</v>
      </c>
      <c r="Q11" s="44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</row>
    <row r="12" spans="1:49" s="33" customFormat="1" ht="14.25" x14ac:dyDescent="0.45">
      <c r="A12" s="183" t="s">
        <v>23</v>
      </c>
      <c r="B12" s="31">
        <v>1</v>
      </c>
      <c r="C12" s="15">
        <f t="shared" si="3"/>
        <v>10</v>
      </c>
      <c r="D12" s="22">
        <f t="shared" si="4"/>
        <v>10</v>
      </c>
      <c r="E12" s="14"/>
      <c r="F12" s="22">
        <f t="shared" ref="F12:F17" si="10">+H12*40/100</f>
        <v>20</v>
      </c>
      <c r="G12" s="22">
        <f t="shared" ref="G12:G17" si="11">+H12*60/100</f>
        <v>30</v>
      </c>
      <c r="H12" s="13">
        <f t="shared" si="5"/>
        <v>50</v>
      </c>
      <c r="I12" s="13"/>
      <c r="J12" s="22">
        <f t="shared" si="6"/>
        <v>10</v>
      </c>
      <c r="K12" s="22">
        <f t="shared" si="7"/>
        <v>10</v>
      </c>
      <c r="L12" s="6"/>
      <c r="M12" s="22">
        <f t="shared" ref="M12:M17" si="12">+O12*40/100</f>
        <v>30</v>
      </c>
      <c r="N12" s="22">
        <f t="shared" ref="N12:N17" si="13">+O12*60/100</f>
        <v>45</v>
      </c>
      <c r="O12" s="13">
        <f t="shared" si="8"/>
        <v>75</v>
      </c>
      <c r="P12" s="13">
        <f t="shared" si="9"/>
        <v>125</v>
      </c>
      <c r="Q12" s="44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</row>
    <row r="13" spans="1:49" s="33" customFormat="1" ht="14.25" x14ac:dyDescent="0.45">
      <c r="A13" s="183" t="s">
        <v>24</v>
      </c>
      <c r="B13" s="31">
        <v>2</v>
      </c>
      <c r="C13" s="15">
        <f t="shared" si="3"/>
        <v>20</v>
      </c>
      <c r="D13" s="22">
        <f t="shared" si="4"/>
        <v>20</v>
      </c>
      <c r="E13" s="14"/>
      <c r="F13" s="22">
        <v>100</v>
      </c>
      <c r="G13" s="22" t="s">
        <v>25</v>
      </c>
      <c r="H13" s="13">
        <f t="shared" si="5"/>
        <v>100</v>
      </c>
      <c r="I13" s="13"/>
      <c r="J13" s="22">
        <f t="shared" si="6"/>
        <v>20</v>
      </c>
      <c r="K13" s="22">
        <f t="shared" si="7"/>
        <v>20</v>
      </c>
      <c r="L13" s="6"/>
      <c r="M13" s="22">
        <v>150</v>
      </c>
      <c r="N13" s="22" t="s">
        <v>25</v>
      </c>
      <c r="O13" s="13">
        <f t="shared" si="8"/>
        <v>150</v>
      </c>
      <c r="P13" s="13">
        <f t="shared" si="9"/>
        <v>250</v>
      </c>
      <c r="Q13" s="44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</row>
    <row r="14" spans="1:49" ht="14.25" x14ac:dyDescent="0.45">
      <c r="A14" s="183" t="s">
        <v>26</v>
      </c>
      <c r="B14" s="31">
        <v>2</v>
      </c>
      <c r="C14" s="15">
        <f t="shared" si="3"/>
        <v>20</v>
      </c>
      <c r="D14" s="22">
        <f t="shared" si="4"/>
        <v>20</v>
      </c>
      <c r="E14" s="14"/>
      <c r="F14" s="22">
        <v>100</v>
      </c>
      <c r="G14" s="22" t="s">
        <v>25</v>
      </c>
      <c r="H14" s="13">
        <f t="shared" si="5"/>
        <v>100</v>
      </c>
      <c r="I14" s="13"/>
      <c r="J14" s="22">
        <f t="shared" si="6"/>
        <v>20</v>
      </c>
      <c r="K14" s="22">
        <f t="shared" si="7"/>
        <v>20</v>
      </c>
      <c r="L14" s="6"/>
      <c r="M14" s="22">
        <v>150</v>
      </c>
      <c r="N14" s="22" t="s">
        <v>25</v>
      </c>
      <c r="O14" s="13">
        <f t="shared" si="8"/>
        <v>150</v>
      </c>
      <c r="P14" s="13">
        <f t="shared" si="9"/>
        <v>250</v>
      </c>
    </row>
    <row r="15" spans="1:49" ht="14.25" x14ac:dyDescent="0.45">
      <c r="A15" s="183" t="s">
        <v>27</v>
      </c>
      <c r="B15" s="31">
        <v>1</v>
      </c>
      <c r="C15" s="15">
        <f t="shared" si="3"/>
        <v>10</v>
      </c>
      <c r="D15" s="22">
        <f t="shared" si="4"/>
        <v>10</v>
      </c>
      <c r="E15" s="22"/>
      <c r="F15" s="22">
        <f t="shared" si="10"/>
        <v>20</v>
      </c>
      <c r="G15" s="22">
        <f t="shared" si="11"/>
        <v>30</v>
      </c>
      <c r="H15" s="13">
        <f t="shared" si="5"/>
        <v>50</v>
      </c>
      <c r="I15" s="13"/>
      <c r="J15" s="22">
        <f t="shared" si="6"/>
        <v>10</v>
      </c>
      <c r="K15" s="22">
        <f t="shared" si="7"/>
        <v>10</v>
      </c>
      <c r="L15" s="22"/>
      <c r="M15" s="22">
        <f t="shared" si="12"/>
        <v>30</v>
      </c>
      <c r="N15" s="22">
        <f t="shared" si="13"/>
        <v>45</v>
      </c>
      <c r="O15" s="13">
        <f t="shared" si="8"/>
        <v>75</v>
      </c>
      <c r="P15" s="13">
        <f t="shared" si="9"/>
        <v>125</v>
      </c>
    </row>
    <row r="16" spans="1:49" ht="14.25" x14ac:dyDescent="0.45">
      <c r="A16" s="183" t="s">
        <v>62</v>
      </c>
      <c r="B16" s="31">
        <v>3</v>
      </c>
      <c r="C16" s="15">
        <f t="shared" si="3"/>
        <v>30</v>
      </c>
      <c r="D16" s="22">
        <f t="shared" si="4"/>
        <v>30</v>
      </c>
      <c r="E16" s="14"/>
      <c r="F16" s="22">
        <v>96</v>
      </c>
      <c r="G16" s="22">
        <v>54</v>
      </c>
      <c r="H16" s="13">
        <f t="shared" si="5"/>
        <v>150</v>
      </c>
      <c r="I16" s="13"/>
      <c r="J16" s="22">
        <f t="shared" si="6"/>
        <v>30</v>
      </c>
      <c r="K16" s="22">
        <f t="shared" si="7"/>
        <v>30</v>
      </c>
      <c r="L16" s="6"/>
      <c r="M16" s="22">
        <v>144</v>
      </c>
      <c r="N16" s="22">
        <v>81</v>
      </c>
      <c r="O16" s="13">
        <f t="shared" si="8"/>
        <v>225</v>
      </c>
      <c r="P16" s="13">
        <f t="shared" si="9"/>
        <v>375</v>
      </c>
    </row>
    <row r="17" spans="1:16" ht="14.25" x14ac:dyDescent="0.45">
      <c r="A17" s="183" t="s">
        <v>29</v>
      </c>
      <c r="B17" s="31">
        <v>3</v>
      </c>
      <c r="C17" s="15">
        <f t="shared" si="3"/>
        <v>30</v>
      </c>
      <c r="D17" s="22">
        <f t="shared" si="4"/>
        <v>30</v>
      </c>
      <c r="E17" s="14"/>
      <c r="F17" s="22">
        <f t="shared" si="10"/>
        <v>60</v>
      </c>
      <c r="G17" s="22">
        <f t="shared" si="11"/>
        <v>90</v>
      </c>
      <c r="H17" s="13">
        <f t="shared" si="5"/>
        <v>150</v>
      </c>
      <c r="I17" s="13"/>
      <c r="J17" s="22">
        <f t="shared" si="6"/>
        <v>30</v>
      </c>
      <c r="K17" s="22">
        <f t="shared" si="7"/>
        <v>30</v>
      </c>
      <c r="L17" s="6"/>
      <c r="M17" s="22">
        <f t="shared" si="12"/>
        <v>90</v>
      </c>
      <c r="N17" s="22">
        <f t="shared" si="13"/>
        <v>135</v>
      </c>
      <c r="O17" s="13">
        <f t="shared" si="8"/>
        <v>225</v>
      </c>
      <c r="P17" s="13">
        <f t="shared" si="9"/>
        <v>375</v>
      </c>
    </row>
    <row r="18" spans="1:16" ht="14.25" x14ac:dyDescent="0.45">
      <c r="H18" s="45"/>
      <c r="I18" s="45"/>
      <c r="O18" s="45"/>
      <c r="P18" s="45"/>
    </row>
    <row r="19" spans="1:16" ht="14.25" x14ac:dyDescent="0.45">
      <c r="H19" s="45"/>
      <c r="I19" s="45"/>
      <c r="O19" s="45"/>
      <c r="P19" s="45"/>
    </row>
    <row r="20" spans="1:16" ht="14.25" x14ac:dyDescent="0.45">
      <c r="A20" s="37"/>
      <c r="B20" s="37"/>
      <c r="C20" s="37"/>
      <c r="D20" s="37"/>
      <c r="E20" s="37"/>
      <c r="F20" s="37"/>
      <c r="G20" s="37"/>
      <c r="H20" s="45"/>
      <c r="I20" s="165"/>
      <c r="J20" s="37"/>
      <c r="K20" s="37"/>
      <c r="L20" s="37"/>
      <c r="M20" s="37"/>
      <c r="N20" s="37"/>
      <c r="O20" s="45"/>
      <c r="P20" s="45"/>
    </row>
    <row r="21" spans="1:16" ht="14.25" x14ac:dyDescent="0.45">
      <c r="A21" s="39" t="s">
        <v>18</v>
      </c>
      <c r="B21" s="40">
        <f>SUM(B3:B20)</f>
        <v>32</v>
      </c>
      <c r="C21" s="40" t="s">
        <v>25</v>
      </c>
      <c r="D21" s="40" t="s">
        <v>25</v>
      </c>
      <c r="E21" s="40" t="s">
        <v>25</v>
      </c>
      <c r="F21" s="40" t="s">
        <v>25</v>
      </c>
      <c r="G21" s="40" t="s">
        <v>25</v>
      </c>
      <c r="H21" s="40">
        <f>SUM(H3:H20)</f>
        <v>1600</v>
      </c>
      <c r="I21" s="40"/>
      <c r="J21" s="40" t="s">
        <v>25</v>
      </c>
      <c r="K21" s="40" t="s">
        <v>25</v>
      </c>
      <c r="L21" s="40" t="s">
        <v>25</v>
      </c>
      <c r="M21" s="40" t="s">
        <v>25</v>
      </c>
      <c r="N21" s="40" t="s">
        <v>25</v>
      </c>
      <c r="O21" s="40">
        <f>SUM(O3:O20)</f>
        <v>2400</v>
      </c>
      <c r="P21" s="40">
        <f>SUM(P3:P20)</f>
        <v>4000</v>
      </c>
    </row>
    <row r="22" spans="1:16" ht="14.25" hidden="1" x14ac:dyDescent="0.4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14.25" hidden="1" x14ac:dyDescent="0.45"/>
    <row r="24" spans="1:16" ht="14.25" hidden="1" x14ac:dyDescent="0.45"/>
    <row r="25" spans="1:16" ht="14.25" hidden="1" x14ac:dyDescent="0.45"/>
    <row r="26" spans="1:16" ht="14.25" hidden="1" x14ac:dyDescent="0.45"/>
    <row r="27" spans="1:16" ht="14.25" hidden="1" x14ac:dyDescent="0.45"/>
    <row r="28" spans="1:16" ht="14.25" hidden="1" x14ac:dyDescent="0.45"/>
    <row r="29" spans="1:16" ht="14.25" hidden="1" x14ac:dyDescent="0.45"/>
    <row r="30" spans="1:16" ht="14.25" hidden="1" x14ac:dyDescent="0.45"/>
    <row r="31" spans="1:16" ht="14.25" hidden="1" x14ac:dyDescent="0.45"/>
    <row r="32" spans="1:16" ht="14.25" hidden="1" x14ac:dyDescent="0.45"/>
    <row r="33" ht="14.25" hidden="1" x14ac:dyDescent="0.45"/>
    <row r="34" ht="14.25" hidden="1" x14ac:dyDescent="0.45"/>
    <row r="35" ht="14.25" hidden="1" x14ac:dyDescent="0.45"/>
    <row r="36" ht="14.25" hidden="1" x14ac:dyDescent="0.45"/>
    <row r="37" ht="14.25" hidden="1" x14ac:dyDescent="0.45"/>
    <row r="38" ht="14.25" hidden="1" x14ac:dyDescent="0.45"/>
    <row r="39" ht="14.25" hidden="1" x14ac:dyDescent="0.45"/>
    <row r="40" ht="14.25" hidden="1" x14ac:dyDescent="0.45"/>
    <row r="41" ht="14.25" hidden="1" x14ac:dyDescent="0.45"/>
    <row r="42" ht="14.25" hidden="1" x14ac:dyDescent="0.45"/>
    <row r="43" ht="14.25" hidden="1" x14ac:dyDescent="0.45"/>
    <row r="44" ht="14.25" hidden="1" x14ac:dyDescent="0.45"/>
    <row r="45" ht="14.25" hidden="1" x14ac:dyDescent="0.45"/>
    <row r="46" ht="14.25" hidden="1" x14ac:dyDescent="0.45"/>
    <row r="47" ht="14.25" hidden="1" x14ac:dyDescent="0.45"/>
    <row r="48" ht="14.25" hidden="1" x14ac:dyDescent="0.45"/>
    <row r="49" spans="1:16" ht="14.25" hidden="1" x14ac:dyDescent="0.45"/>
    <row r="50" spans="1:16" ht="14.25" hidden="1" x14ac:dyDescent="0.45"/>
    <row r="51" spans="1:16" ht="14.25" hidden="1" x14ac:dyDescent="0.4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 ht="14.25" x14ac:dyDescent="0.4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4.25" x14ac:dyDescent="0.4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4.25" x14ac:dyDescent="0.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4.25" x14ac:dyDescent="0.4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4.25" x14ac:dyDescent="0.4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4.25" x14ac:dyDescent="0.4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4.25" x14ac:dyDescent="0.4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4.25" x14ac:dyDescent="0.4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4.25" x14ac:dyDescent="0.4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4.25" x14ac:dyDescent="0.4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4.25" x14ac:dyDescent="0.4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4.25" x14ac:dyDescent="0.4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4.25" x14ac:dyDescent="0.4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4.25" x14ac:dyDescent="0.4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4.25" x14ac:dyDescent="0.4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4.25" x14ac:dyDescent="0.4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4.25" x14ac:dyDescent="0.4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4.25" x14ac:dyDescent="0.4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4.25" x14ac:dyDescent="0.4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4.25" x14ac:dyDescent="0.4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4.25" x14ac:dyDescent="0.4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4.25" x14ac:dyDescent="0.4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4.25" x14ac:dyDescent="0.4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4.25" x14ac:dyDescent="0.4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4.25" x14ac:dyDescent="0.4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4.25" x14ac:dyDescent="0.4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4.25" x14ac:dyDescent="0.4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4.25" x14ac:dyDescent="0.4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4.25" x14ac:dyDescent="0.4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4.25" x14ac:dyDescent="0.4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4.25" x14ac:dyDescent="0.4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4.25" x14ac:dyDescent="0.4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4.25" x14ac:dyDescent="0.4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4.25" x14ac:dyDescent="0.4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4.25" x14ac:dyDescent="0.4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4.25" x14ac:dyDescent="0.4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4.25" x14ac:dyDescent="0.4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4.25" x14ac:dyDescent="0.4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4.25" x14ac:dyDescent="0.4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4.25" x14ac:dyDescent="0.4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4.25" x14ac:dyDescent="0.4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4.25" x14ac:dyDescent="0.4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4.25" x14ac:dyDescent="0.4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4.25" x14ac:dyDescent="0.4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4.25" x14ac:dyDescent="0.4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4.25" x14ac:dyDescent="0.4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4.25" x14ac:dyDescent="0.4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4.25" x14ac:dyDescent="0.4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4.25" x14ac:dyDescent="0.4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4.25" x14ac:dyDescent="0.4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4.25" x14ac:dyDescent="0.4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4.25" x14ac:dyDescent="0.4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4.25" x14ac:dyDescent="0.4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4.25" x14ac:dyDescent="0.4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4.25" x14ac:dyDescent="0.4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4.25" x14ac:dyDescent="0.4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4.25" x14ac:dyDescent="0.4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4.25" x14ac:dyDescent="0.4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4.25" x14ac:dyDescent="0.4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4.25" x14ac:dyDescent="0.4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4.25" x14ac:dyDescent="0.4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4.25" x14ac:dyDescent="0.4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4.25" x14ac:dyDescent="0.4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4.25" x14ac:dyDescent="0.4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4.25" x14ac:dyDescent="0.4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4.25" x14ac:dyDescent="0.4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4.25" x14ac:dyDescent="0.4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4.25" x14ac:dyDescent="0.4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4.25" x14ac:dyDescent="0.4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4.25" x14ac:dyDescent="0.4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4.25" x14ac:dyDescent="0.4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4.25" x14ac:dyDescent="0.4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4.25" x14ac:dyDescent="0.4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</sheetData>
  <pageMargins left="0.7" right="0.7" top="0.75" bottom="0.75" header="0.3" footer="0.3"/>
  <pageSetup paperSize="9" scale="6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X19"/>
  <sheetViews>
    <sheetView zoomScale="130" zoomScaleNormal="130" workbookViewId="0">
      <selection activeCell="S20" sqref="S20"/>
    </sheetView>
  </sheetViews>
  <sheetFormatPr defaultColWidth="15.1328125" defaultRowHeight="15" customHeight="1" x14ac:dyDescent="0.45"/>
  <cols>
    <col min="1" max="1" width="31.86328125" customWidth="1"/>
    <col min="2" max="2" width="4.59765625" customWidth="1"/>
    <col min="3" max="4" width="6.59765625" customWidth="1"/>
    <col min="5" max="5" width="1.3984375" customWidth="1"/>
    <col min="6" max="8" width="6.59765625" customWidth="1"/>
    <col min="9" max="9" width="1.265625" customWidth="1"/>
    <col min="10" max="11" width="6.59765625" customWidth="1"/>
    <col min="12" max="12" width="0.86328125" customWidth="1"/>
    <col min="13" max="13" width="6.59765625" customWidth="1"/>
    <col min="14" max="14" width="5.265625" customWidth="1"/>
    <col min="15" max="15" width="5.3984375" customWidth="1"/>
    <col min="16" max="16" width="7" customWidth="1"/>
    <col min="17" max="23" width="4" customWidth="1"/>
    <col min="24" max="24" width="3.3984375" customWidth="1"/>
    <col min="25" max="30" width="6.59765625" customWidth="1"/>
    <col min="31" max="34" width="13.265625" customWidth="1"/>
  </cols>
  <sheetData>
    <row r="1" spans="1:24" ht="42" customHeight="1" x14ac:dyDescent="0.75">
      <c r="A1" s="140" t="s">
        <v>77</v>
      </c>
      <c r="B1" s="19" t="s">
        <v>5</v>
      </c>
      <c r="C1" s="20" t="s">
        <v>6</v>
      </c>
      <c r="D1" s="20" t="s">
        <v>7</v>
      </c>
      <c r="E1" s="20"/>
      <c r="F1" s="20" t="s">
        <v>8</v>
      </c>
      <c r="G1" s="20" t="s">
        <v>35</v>
      </c>
      <c r="H1" s="20" t="s">
        <v>10</v>
      </c>
      <c r="I1" s="20"/>
      <c r="J1" s="20" t="s">
        <v>11</v>
      </c>
      <c r="K1" s="20" t="s">
        <v>12</v>
      </c>
      <c r="L1" s="47"/>
      <c r="M1" s="143" t="s">
        <v>13</v>
      </c>
      <c r="N1" s="144" t="s">
        <v>36</v>
      </c>
      <c r="O1" s="144" t="s">
        <v>37</v>
      </c>
      <c r="P1" s="143"/>
      <c r="R1" s="27"/>
      <c r="S1" s="27"/>
      <c r="T1" s="27"/>
      <c r="U1" s="27"/>
      <c r="V1" s="27"/>
      <c r="W1" s="27"/>
      <c r="X1" s="27"/>
    </row>
    <row r="2" spans="1:24" ht="14.25" x14ac:dyDescent="0.45">
      <c r="A2" s="2" t="s">
        <v>14</v>
      </c>
      <c r="B2" s="21" t="s">
        <v>38</v>
      </c>
      <c r="C2" s="6" t="s">
        <v>6</v>
      </c>
      <c r="D2" s="6" t="s">
        <v>7</v>
      </c>
      <c r="E2" s="6"/>
      <c r="F2" s="6"/>
      <c r="G2" s="6" t="s">
        <v>25</v>
      </c>
      <c r="H2" s="6" t="s">
        <v>10</v>
      </c>
      <c r="I2" s="6"/>
      <c r="J2" s="6" t="s">
        <v>11</v>
      </c>
      <c r="K2" s="6" t="s">
        <v>12</v>
      </c>
      <c r="L2" s="142"/>
      <c r="M2" s="36"/>
      <c r="N2" s="36" t="s">
        <v>25</v>
      </c>
      <c r="O2" s="36" t="s">
        <v>37</v>
      </c>
      <c r="P2" s="148" t="s">
        <v>39</v>
      </c>
      <c r="R2" s="27"/>
      <c r="S2" s="27"/>
      <c r="T2" s="27"/>
      <c r="U2" s="27"/>
      <c r="V2" s="27"/>
      <c r="W2" s="27"/>
      <c r="X2" s="27"/>
    </row>
    <row r="3" spans="1:24" ht="14.25" x14ac:dyDescent="0.45">
      <c r="A3" s="152" t="s">
        <v>78</v>
      </c>
      <c r="B3" s="81" t="s">
        <v>25</v>
      </c>
      <c r="C3" s="31" t="s">
        <v>40</v>
      </c>
      <c r="D3" s="31" t="s">
        <v>25</v>
      </c>
      <c r="E3" s="31"/>
      <c r="F3" s="31" t="s">
        <v>25</v>
      </c>
      <c r="G3" s="31"/>
      <c r="H3" s="31" t="s">
        <v>25</v>
      </c>
      <c r="I3" s="31"/>
      <c r="J3" s="31" t="s">
        <v>25</v>
      </c>
      <c r="K3" s="31" t="s">
        <v>25</v>
      </c>
      <c r="L3" s="31"/>
      <c r="M3" s="31" t="str">
        <f>+O3</f>
        <v xml:space="preserve">  </v>
      </c>
      <c r="N3" s="31"/>
      <c r="O3" s="31" t="s">
        <v>40</v>
      </c>
      <c r="P3" s="31" t="s">
        <v>25</v>
      </c>
      <c r="R3" s="27"/>
      <c r="S3" s="27"/>
      <c r="T3" s="27"/>
      <c r="U3" s="27"/>
      <c r="V3" s="27"/>
      <c r="W3" s="27"/>
      <c r="X3" s="27"/>
    </row>
    <row r="4" spans="1:24" ht="14.25" x14ac:dyDescent="0.45">
      <c r="A4" s="152" t="s">
        <v>79</v>
      </c>
      <c r="B4" s="81">
        <v>14</v>
      </c>
      <c r="C4" s="31">
        <v>140</v>
      </c>
      <c r="D4" s="31">
        <v>140</v>
      </c>
      <c r="E4" s="31"/>
      <c r="F4" s="31">
        <v>131</v>
      </c>
      <c r="G4" s="31">
        <v>9</v>
      </c>
      <c r="H4" s="31">
        <f>+F4+G4</f>
        <v>140</v>
      </c>
      <c r="I4" s="31"/>
      <c r="J4" s="31">
        <v>140</v>
      </c>
      <c r="K4" s="31">
        <v>140</v>
      </c>
      <c r="L4" s="31"/>
      <c r="M4" s="31">
        <v>210</v>
      </c>
      <c r="N4" s="31">
        <v>9</v>
      </c>
      <c r="O4" s="31">
        <f>+M4+N4</f>
        <v>219</v>
      </c>
      <c r="P4" s="31">
        <f>+O4+H4</f>
        <v>359</v>
      </c>
      <c r="R4" s="27"/>
      <c r="S4" s="27"/>
      <c r="T4" s="27"/>
      <c r="U4" s="27"/>
      <c r="V4" s="27"/>
      <c r="W4" s="27"/>
      <c r="X4" s="27"/>
    </row>
    <row r="5" spans="1:24" ht="14.25" x14ac:dyDescent="0.45">
      <c r="A5" s="152" t="s">
        <v>80</v>
      </c>
      <c r="B5" s="81">
        <v>3</v>
      </c>
      <c r="C5" s="31">
        <v>30</v>
      </c>
      <c r="D5" s="31">
        <v>30</v>
      </c>
      <c r="E5" s="31"/>
      <c r="F5" s="31">
        <v>30</v>
      </c>
      <c r="G5" s="31"/>
      <c r="H5" s="31">
        <f t="shared" ref="H5:H13" si="0">+F5+G5</f>
        <v>30</v>
      </c>
      <c r="I5" s="31"/>
      <c r="J5" s="31">
        <v>30</v>
      </c>
      <c r="K5" s="31">
        <v>30</v>
      </c>
      <c r="L5" s="31"/>
      <c r="M5" s="31">
        <v>45</v>
      </c>
      <c r="N5" s="31"/>
      <c r="O5" s="31">
        <f t="shared" ref="O5:O13" si="1">+M5+N5</f>
        <v>45</v>
      </c>
      <c r="P5" s="31">
        <f t="shared" ref="P5:P13" si="2">+O5+H5</f>
        <v>75</v>
      </c>
      <c r="R5" s="27"/>
      <c r="S5" s="27"/>
      <c r="T5" s="27"/>
      <c r="U5" s="27"/>
      <c r="V5" s="27"/>
      <c r="W5" s="27"/>
      <c r="X5" s="27"/>
    </row>
    <row r="6" spans="1:24" ht="14.25" x14ac:dyDescent="0.45">
      <c r="A6" s="152" t="s">
        <v>81</v>
      </c>
      <c r="B6" s="81">
        <v>2</v>
      </c>
      <c r="C6" s="31">
        <v>20</v>
      </c>
      <c r="D6" s="31">
        <v>20</v>
      </c>
      <c r="E6" s="31"/>
      <c r="F6" s="31">
        <v>17</v>
      </c>
      <c r="G6" s="31">
        <v>3</v>
      </c>
      <c r="H6" s="31">
        <f t="shared" si="0"/>
        <v>20</v>
      </c>
      <c r="I6" s="31"/>
      <c r="J6" s="31">
        <v>20</v>
      </c>
      <c r="K6" s="31">
        <v>20</v>
      </c>
      <c r="L6" s="31"/>
      <c r="M6" s="31">
        <v>30</v>
      </c>
      <c r="N6" s="31"/>
      <c r="O6" s="31">
        <f t="shared" si="1"/>
        <v>30</v>
      </c>
      <c r="P6" s="31">
        <f t="shared" si="2"/>
        <v>50</v>
      </c>
      <c r="R6" s="27"/>
      <c r="S6" s="27"/>
      <c r="T6" s="27"/>
      <c r="U6" s="27"/>
      <c r="V6" s="27"/>
      <c r="W6" s="27"/>
      <c r="X6" s="27"/>
    </row>
    <row r="7" spans="1:24" ht="14.25" x14ac:dyDescent="0.45">
      <c r="A7" s="179" t="s">
        <v>21</v>
      </c>
      <c r="B7" s="81">
        <v>1</v>
      </c>
      <c r="C7" s="31">
        <f t="shared" ref="C7:C13" si="3">+B7*10</f>
        <v>10</v>
      </c>
      <c r="D7" s="31">
        <f t="shared" ref="D7:D13" si="4">+B7*10</f>
        <v>10</v>
      </c>
      <c r="E7" s="31"/>
      <c r="F7" s="31">
        <v>10</v>
      </c>
      <c r="G7" s="31"/>
      <c r="H7" s="31">
        <f t="shared" si="0"/>
        <v>10</v>
      </c>
      <c r="I7" s="31"/>
      <c r="J7" s="31">
        <f t="shared" ref="J7:J13" si="5">+B7*10</f>
        <v>10</v>
      </c>
      <c r="K7" s="31">
        <f t="shared" ref="K7:K13" si="6">+B7*10</f>
        <v>10</v>
      </c>
      <c r="L7" s="31"/>
      <c r="M7" s="31">
        <v>15</v>
      </c>
      <c r="N7" s="31"/>
      <c r="O7" s="31">
        <f t="shared" si="1"/>
        <v>15</v>
      </c>
      <c r="P7" s="31">
        <f t="shared" si="2"/>
        <v>25</v>
      </c>
      <c r="R7" s="27"/>
      <c r="S7" s="27"/>
      <c r="T7" s="27"/>
      <c r="U7" s="27"/>
      <c r="V7" s="27"/>
      <c r="W7" s="27"/>
      <c r="X7" s="27"/>
    </row>
    <row r="8" spans="1:24" ht="14.25" x14ac:dyDescent="0.45">
      <c r="A8" s="179" t="s">
        <v>22</v>
      </c>
      <c r="B8" s="81">
        <v>2</v>
      </c>
      <c r="C8" s="31">
        <f t="shared" si="3"/>
        <v>20</v>
      </c>
      <c r="D8" s="31">
        <f t="shared" si="4"/>
        <v>20</v>
      </c>
      <c r="E8" s="31"/>
      <c r="F8" s="31">
        <v>20</v>
      </c>
      <c r="G8" s="31"/>
      <c r="H8" s="31">
        <f t="shared" si="0"/>
        <v>20</v>
      </c>
      <c r="I8" s="31"/>
      <c r="J8" s="31">
        <f t="shared" si="5"/>
        <v>20</v>
      </c>
      <c r="K8" s="31">
        <f t="shared" si="6"/>
        <v>20</v>
      </c>
      <c r="L8" s="31"/>
      <c r="M8" s="31">
        <v>30</v>
      </c>
      <c r="N8" s="31"/>
      <c r="O8" s="31">
        <f t="shared" si="1"/>
        <v>30</v>
      </c>
      <c r="P8" s="31">
        <f t="shared" si="2"/>
        <v>50</v>
      </c>
      <c r="R8" s="27"/>
      <c r="S8" s="27"/>
      <c r="T8" s="27"/>
      <c r="U8" s="27"/>
      <c r="V8" s="27"/>
      <c r="W8" s="27"/>
      <c r="X8" s="27"/>
    </row>
    <row r="9" spans="1:24" ht="15" customHeight="1" x14ac:dyDescent="0.45">
      <c r="A9" s="179" t="s">
        <v>24</v>
      </c>
      <c r="B9" s="81">
        <v>2</v>
      </c>
      <c r="C9" s="31">
        <f t="shared" si="3"/>
        <v>20</v>
      </c>
      <c r="D9" s="31">
        <f t="shared" si="4"/>
        <v>20</v>
      </c>
      <c r="E9" s="31"/>
      <c r="F9" s="31">
        <v>20</v>
      </c>
      <c r="G9" s="31"/>
      <c r="H9" s="31">
        <f t="shared" si="0"/>
        <v>20</v>
      </c>
      <c r="I9" s="109"/>
      <c r="J9" s="31">
        <f t="shared" si="5"/>
        <v>20</v>
      </c>
      <c r="K9" s="31">
        <f t="shared" si="6"/>
        <v>20</v>
      </c>
      <c r="L9" s="109"/>
      <c r="M9" s="31">
        <v>30</v>
      </c>
      <c r="N9" s="31"/>
      <c r="O9" s="31">
        <f t="shared" si="1"/>
        <v>30</v>
      </c>
      <c r="P9" s="31">
        <f t="shared" si="2"/>
        <v>50</v>
      </c>
    </row>
    <row r="10" spans="1:24" ht="15" customHeight="1" x14ac:dyDescent="0.45">
      <c r="A10" s="179" t="s">
        <v>26</v>
      </c>
      <c r="B10" s="81">
        <v>2</v>
      </c>
      <c r="C10" s="31">
        <f t="shared" si="3"/>
        <v>20</v>
      </c>
      <c r="D10" s="31">
        <f t="shared" si="4"/>
        <v>20</v>
      </c>
      <c r="E10" s="31"/>
      <c r="F10" s="31">
        <v>20</v>
      </c>
      <c r="G10" s="31"/>
      <c r="H10" s="31">
        <f t="shared" si="0"/>
        <v>20</v>
      </c>
      <c r="I10" s="109"/>
      <c r="J10" s="31">
        <f t="shared" si="5"/>
        <v>20</v>
      </c>
      <c r="K10" s="31">
        <f t="shared" si="6"/>
        <v>20</v>
      </c>
      <c r="L10" s="109"/>
      <c r="M10" s="31">
        <v>30</v>
      </c>
      <c r="N10" s="31"/>
      <c r="O10" s="31">
        <f t="shared" si="1"/>
        <v>30</v>
      </c>
      <c r="P10" s="31">
        <f t="shared" si="2"/>
        <v>50</v>
      </c>
    </row>
    <row r="11" spans="1:24" ht="15" customHeight="1" x14ac:dyDescent="0.45">
      <c r="A11" s="179" t="s">
        <v>47</v>
      </c>
      <c r="B11" s="81">
        <v>2</v>
      </c>
      <c r="C11" s="31">
        <f t="shared" si="3"/>
        <v>20</v>
      </c>
      <c r="D11" s="31">
        <f t="shared" si="4"/>
        <v>20</v>
      </c>
      <c r="E11" s="31"/>
      <c r="F11" s="31">
        <v>18</v>
      </c>
      <c r="G11" s="31">
        <v>2</v>
      </c>
      <c r="H11" s="31">
        <f t="shared" si="0"/>
        <v>20</v>
      </c>
      <c r="I11" s="109"/>
      <c r="J11" s="31">
        <f t="shared" si="5"/>
        <v>20</v>
      </c>
      <c r="K11" s="31">
        <f t="shared" si="6"/>
        <v>20</v>
      </c>
      <c r="L11" s="109"/>
      <c r="M11" s="31">
        <v>30</v>
      </c>
      <c r="N11" s="31"/>
      <c r="O11" s="31">
        <f t="shared" si="1"/>
        <v>30</v>
      </c>
      <c r="P11" s="31">
        <f t="shared" si="2"/>
        <v>50</v>
      </c>
    </row>
    <row r="12" spans="1:24" ht="15" customHeight="1" x14ac:dyDescent="0.45">
      <c r="A12" s="179" t="s">
        <v>28</v>
      </c>
      <c r="B12" s="81">
        <v>2</v>
      </c>
      <c r="C12" s="31">
        <f t="shared" si="3"/>
        <v>20</v>
      </c>
      <c r="D12" s="31">
        <f t="shared" si="4"/>
        <v>20</v>
      </c>
      <c r="E12" s="31"/>
      <c r="F12" s="31">
        <v>18</v>
      </c>
      <c r="G12" s="31">
        <v>2</v>
      </c>
      <c r="H12" s="31">
        <f t="shared" si="0"/>
        <v>20</v>
      </c>
      <c r="I12" s="109"/>
      <c r="J12" s="31">
        <f t="shared" si="5"/>
        <v>20</v>
      </c>
      <c r="K12" s="31">
        <f t="shared" si="6"/>
        <v>20</v>
      </c>
      <c r="L12" s="109"/>
      <c r="M12" s="31">
        <v>30</v>
      </c>
      <c r="N12" s="31"/>
      <c r="O12" s="31">
        <f t="shared" si="1"/>
        <v>30</v>
      </c>
      <c r="P12" s="31">
        <f t="shared" si="2"/>
        <v>50</v>
      </c>
    </row>
    <row r="13" spans="1:24" ht="15" customHeight="1" x14ac:dyDescent="0.45">
      <c r="A13" s="179" t="s">
        <v>29</v>
      </c>
      <c r="B13" s="81">
        <v>2</v>
      </c>
      <c r="C13" s="31">
        <f t="shared" si="3"/>
        <v>20</v>
      </c>
      <c r="D13" s="31">
        <f t="shared" si="4"/>
        <v>20</v>
      </c>
      <c r="E13" s="31"/>
      <c r="F13" s="31">
        <v>17</v>
      </c>
      <c r="G13" s="31">
        <v>3</v>
      </c>
      <c r="H13" s="31">
        <f t="shared" si="0"/>
        <v>20</v>
      </c>
      <c r="I13" s="109"/>
      <c r="J13" s="31">
        <f t="shared" si="5"/>
        <v>20</v>
      </c>
      <c r="K13" s="31">
        <f t="shared" si="6"/>
        <v>20</v>
      </c>
      <c r="L13" s="109"/>
      <c r="M13" s="31">
        <v>30</v>
      </c>
      <c r="N13" s="31"/>
      <c r="O13" s="31">
        <f t="shared" si="1"/>
        <v>30</v>
      </c>
      <c r="P13" s="31">
        <f t="shared" si="2"/>
        <v>50</v>
      </c>
    </row>
    <row r="14" spans="1:24" ht="15" customHeight="1" x14ac:dyDescent="0.45">
      <c r="A14" s="50"/>
      <c r="B14" s="77"/>
      <c r="C14" s="31"/>
      <c r="D14" s="31"/>
      <c r="E14" s="31"/>
      <c r="F14" s="31"/>
      <c r="G14" s="31"/>
      <c r="H14" s="31"/>
      <c r="I14" s="109"/>
      <c r="J14" s="31"/>
      <c r="K14" s="31"/>
      <c r="L14" s="109"/>
      <c r="M14" s="31"/>
      <c r="N14" s="31"/>
      <c r="O14" s="31"/>
      <c r="P14" s="31"/>
    </row>
    <row r="15" spans="1:24" ht="15" customHeight="1" x14ac:dyDescent="0.45">
      <c r="A15" s="50"/>
      <c r="B15" s="88"/>
      <c r="C15" s="31"/>
      <c r="D15" s="31"/>
      <c r="E15" s="31"/>
      <c r="F15" s="31"/>
      <c r="G15" s="31"/>
      <c r="H15" s="31"/>
      <c r="I15" s="109"/>
      <c r="J15" s="31"/>
      <c r="K15" s="31"/>
      <c r="L15" s="109"/>
      <c r="M15" s="31"/>
      <c r="N15" s="31"/>
      <c r="O15" s="31"/>
      <c r="P15" s="31"/>
    </row>
    <row r="16" spans="1:24" ht="15" customHeight="1" x14ac:dyDescent="0.45">
      <c r="A16" s="2"/>
      <c r="B16" s="21"/>
      <c r="C16" s="109"/>
      <c r="D16" s="109"/>
      <c r="E16" s="141"/>
      <c r="F16" s="31"/>
      <c r="G16" s="31"/>
      <c r="H16" s="31"/>
      <c r="I16" s="109"/>
      <c r="J16" s="109"/>
      <c r="K16" s="109"/>
      <c r="L16" s="109"/>
      <c r="M16" s="31"/>
      <c r="N16" s="31"/>
      <c r="O16" s="31"/>
      <c r="P16" s="31"/>
    </row>
    <row r="17" spans="1:16" ht="15" customHeight="1" x14ac:dyDescent="0.45">
      <c r="A17" s="2" t="s">
        <v>18</v>
      </c>
      <c r="B17" s="25">
        <v>32</v>
      </c>
      <c r="C17" s="22" t="s">
        <v>40</v>
      </c>
      <c r="D17" s="22" t="s">
        <v>25</v>
      </c>
      <c r="E17" s="22"/>
      <c r="F17" s="22"/>
      <c r="G17" s="22"/>
      <c r="H17" s="22">
        <f>SUM(H4:H13)</f>
        <v>320</v>
      </c>
      <c r="I17" s="22"/>
      <c r="J17" s="22" t="s">
        <v>25</v>
      </c>
      <c r="K17" s="22" t="s">
        <v>25</v>
      </c>
      <c r="L17" s="22"/>
      <c r="M17" s="22"/>
      <c r="N17" s="22"/>
      <c r="O17" s="22">
        <f>SUM(O4:O13)</f>
        <v>489</v>
      </c>
      <c r="P17" s="6">
        <f>SUM(P3:P15)</f>
        <v>809</v>
      </c>
    </row>
    <row r="18" spans="1:16" ht="15" customHeight="1" x14ac:dyDescent="0.45">
      <c r="A18" s="23"/>
      <c r="B18" s="263"/>
      <c r="C18" s="262"/>
      <c r="D18" s="27"/>
      <c r="E18" s="27"/>
      <c r="F18" s="27"/>
      <c r="G18" s="27"/>
      <c r="H18" s="27"/>
      <c r="I18" s="27"/>
      <c r="J18" s="27"/>
      <c r="K18" s="10"/>
      <c r="L18" s="10"/>
      <c r="M18" s="10"/>
      <c r="N18" s="10"/>
      <c r="O18" s="10"/>
      <c r="P18" s="27"/>
    </row>
    <row r="19" spans="1:16" ht="15" customHeight="1" x14ac:dyDescent="0.45">
      <c r="A19" s="10"/>
      <c r="B19" s="261"/>
      <c r="C19" s="262"/>
      <c r="D19" s="27"/>
      <c r="E19" s="27"/>
      <c r="F19" s="27"/>
      <c r="G19" s="27"/>
      <c r="H19" s="27"/>
      <c r="I19" s="27"/>
      <c r="J19" s="27"/>
      <c r="K19" s="10"/>
      <c r="L19" s="10"/>
      <c r="M19" s="10"/>
      <c r="N19" s="10"/>
      <c r="O19" s="10"/>
      <c r="P19" s="27"/>
    </row>
  </sheetData>
  <mergeCells count="2">
    <mergeCell ref="B18:C18"/>
    <mergeCell ref="B19:C19"/>
  </mergeCells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20BE-86A4-4318-8B15-2E5F40E37662}">
  <sheetPr>
    <tabColor theme="0"/>
    <pageSetUpPr fitToPage="1"/>
  </sheetPr>
  <dimension ref="A1:X29"/>
  <sheetViews>
    <sheetView zoomScale="120" zoomScaleNormal="120" workbookViewId="0">
      <selection activeCell="R11" sqref="R11"/>
    </sheetView>
  </sheetViews>
  <sheetFormatPr defaultColWidth="15.1328125" defaultRowHeight="15" customHeight="1" x14ac:dyDescent="0.45"/>
  <cols>
    <col min="1" max="1" width="31.86328125" customWidth="1"/>
    <col min="2" max="2" width="17.59765625" customWidth="1"/>
    <col min="3" max="3" width="8.3984375" customWidth="1"/>
    <col min="4" max="4" width="8" customWidth="1"/>
    <col min="5" max="5" width="7.59765625" customWidth="1"/>
    <col min="6" max="6" width="6.59765625" customWidth="1"/>
    <col min="7" max="7" width="8.1328125" customWidth="1"/>
    <col min="8" max="8" width="6.59765625" customWidth="1"/>
    <col min="9" max="9" width="4.73046875" customWidth="1"/>
    <col min="10" max="11" width="6.59765625" customWidth="1"/>
    <col min="12" max="12" width="10.265625" customWidth="1"/>
    <col min="13" max="13" width="18" customWidth="1"/>
    <col min="14" max="14" width="5.265625" customWidth="1"/>
    <col min="15" max="15" width="5.3984375" customWidth="1"/>
    <col min="16" max="16" width="7" customWidth="1"/>
    <col min="17" max="23" width="4" customWidth="1"/>
    <col min="24" max="24" width="3.3984375" customWidth="1"/>
    <col min="25" max="30" width="6.59765625" customWidth="1"/>
    <col min="31" max="34" width="13.265625" customWidth="1"/>
  </cols>
  <sheetData>
    <row r="1" spans="1:24" ht="42" customHeight="1" x14ac:dyDescent="0.55000000000000004">
      <c r="A1" s="156" t="s">
        <v>77</v>
      </c>
      <c r="B1" s="208"/>
      <c r="C1" s="193" t="s">
        <v>6</v>
      </c>
      <c r="D1" s="264" t="s">
        <v>7</v>
      </c>
      <c r="E1" s="265"/>
      <c r="F1" s="266"/>
      <c r="G1" s="237" t="s">
        <v>82</v>
      </c>
      <c r="H1" s="200" t="s">
        <v>11</v>
      </c>
      <c r="I1" s="267" t="s">
        <v>12</v>
      </c>
      <c r="J1" s="268"/>
      <c r="K1" s="269"/>
      <c r="L1" s="237" t="s">
        <v>83</v>
      </c>
      <c r="M1" s="242"/>
      <c r="T1" s="27"/>
      <c r="U1" s="27"/>
      <c r="V1" s="27"/>
      <c r="W1" s="27"/>
      <c r="X1" s="27"/>
    </row>
    <row r="2" spans="1:24" ht="14.65" thickBot="1" x14ac:dyDescent="0.5">
      <c r="A2" s="2" t="s">
        <v>14</v>
      </c>
      <c r="B2" s="201" t="s">
        <v>48</v>
      </c>
      <c r="C2" s="201" t="s">
        <v>16</v>
      </c>
      <c r="D2" s="202" t="s">
        <v>16</v>
      </c>
      <c r="E2" s="203" t="s">
        <v>17</v>
      </c>
      <c r="F2" s="204" t="s">
        <v>49</v>
      </c>
      <c r="G2" s="238" t="s">
        <v>49</v>
      </c>
      <c r="H2" s="36" t="s">
        <v>16</v>
      </c>
      <c r="I2" s="236" t="s">
        <v>16</v>
      </c>
      <c r="J2" s="206" t="s">
        <v>17</v>
      </c>
      <c r="K2" s="207" t="s">
        <v>49</v>
      </c>
      <c r="L2" s="243" t="s">
        <v>49</v>
      </c>
      <c r="M2" s="244" t="s">
        <v>50</v>
      </c>
      <c r="T2" s="27"/>
      <c r="U2" s="27"/>
      <c r="V2" s="27"/>
      <c r="W2" s="27"/>
      <c r="X2" s="27"/>
    </row>
    <row r="3" spans="1:24" ht="14.25" x14ac:dyDescent="0.45">
      <c r="A3" s="152" t="s">
        <v>78</v>
      </c>
      <c r="B3" s="233"/>
      <c r="C3" s="214"/>
      <c r="D3" s="214"/>
      <c r="E3" s="216"/>
      <c r="F3" s="217"/>
      <c r="G3" s="239"/>
      <c r="H3" s="214"/>
      <c r="I3" s="214"/>
      <c r="J3" s="219"/>
      <c r="K3" s="220"/>
      <c r="L3" s="245"/>
      <c r="M3" s="246"/>
      <c r="T3" s="27"/>
      <c r="U3" s="27"/>
      <c r="V3" s="27"/>
      <c r="W3" s="27"/>
      <c r="X3" s="27"/>
    </row>
    <row r="4" spans="1:24" ht="14.25" x14ac:dyDescent="0.45">
      <c r="A4" s="260" t="s">
        <v>79</v>
      </c>
      <c r="B4" s="81">
        <v>14</v>
      </c>
      <c r="C4" s="221">
        <v>840</v>
      </c>
      <c r="D4" s="221">
        <v>588</v>
      </c>
      <c r="E4" s="223">
        <v>252</v>
      </c>
      <c r="F4" s="221">
        <f>D4+E4</f>
        <v>840</v>
      </c>
      <c r="G4" s="239">
        <f>C4</f>
        <v>840</v>
      </c>
      <c r="H4" s="221">
        <v>840</v>
      </c>
      <c r="I4" s="221">
        <v>588</v>
      </c>
      <c r="J4" s="223">
        <v>252</v>
      </c>
      <c r="K4" s="221">
        <f>I4+J4</f>
        <v>840</v>
      </c>
      <c r="L4" s="245">
        <f>1.5*C4</f>
        <v>1260</v>
      </c>
      <c r="M4" s="246">
        <f>G4+L4</f>
        <v>2100</v>
      </c>
      <c r="T4" s="27"/>
      <c r="U4" s="27"/>
      <c r="V4" s="27"/>
      <c r="W4" s="27"/>
      <c r="X4" s="27"/>
    </row>
    <row r="5" spans="1:24" ht="14.25" x14ac:dyDescent="0.45">
      <c r="A5" s="260" t="s">
        <v>80</v>
      </c>
      <c r="B5" s="81">
        <v>3</v>
      </c>
      <c r="C5" s="221">
        <v>180</v>
      </c>
      <c r="D5" s="221">
        <v>126</v>
      </c>
      <c r="E5" s="223">
        <v>54</v>
      </c>
      <c r="F5" s="221">
        <f t="shared" ref="F5:F13" si="0">D5+E5</f>
        <v>180</v>
      </c>
      <c r="G5" s="239">
        <f t="shared" ref="G5:G13" si="1">C5</f>
        <v>180</v>
      </c>
      <c r="H5" s="221">
        <v>180</v>
      </c>
      <c r="I5" s="221">
        <v>126</v>
      </c>
      <c r="J5" s="223">
        <v>54</v>
      </c>
      <c r="K5" s="221">
        <f t="shared" ref="K5" si="2">I5+J5</f>
        <v>180</v>
      </c>
      <c r="L5" s="245">
        <f t="shared" ref="L5:L13" si="3">1.5*C5</f>
        <v>270</v>
      </c>
      <c r="M5" s="246">
        <f t="shared" ref="M5:M13" si="4">G5+L5</f>
        <v>450</v>
      </c>
      <c r="T5" s="27"/>
      <c r="U5" s="27"/>
      <c r="V5" s="27"/>
      <c r="W5" s="27"/>
      <c r="X5" s="27"/>
    </row>
    <row r="6" spans="1:24" ht="14.25" x14ac:dyDescent="0.45">
      <c r="A6" s="260" t="s">
        <v>81</v>
      </c>
      <c r="B6" s="81">
        <v>2</v>
      </c>
      <c r="C6" s="221">
        <v>120</v>
      </c>
      <c r="D6" s="221">
        <v>84</v>
      </c>
      <c r="E6" s="223">
        <v>36</v>
      </c>
      <c r="F6" s="221">
        <f t="shared" si="0"/>
        <v>120</v>
      </c>
      <c r="G6" s="239">
        <f t="shared" si="1"/>
        <v>120</v>
      </c>
      <c r="H6" s="221">
        <v>120</v>
      </c>
      <c r="I6" s="221">
        <v>120</v>
      </c>
      <c r="J6" s="223"/>
      <c r="K6" s="217">
        <f t="shared" ref="K6:K12" si="5">I6+J6</f>
        <v>120</v>
      </c>
      <c r="L6" s="245">
        <f t="shared" si="3"/>
        <v>180</v>
      </c>
      <c r="M6" s="246">
        <f t="shared" si="4"/>
        <v>300</v>
      </c>
      <c r="T6" s="27"/>
      <c r="U6" s="27"/>
      <c r="V6" s="27"/>
      <c r="W6" s="27"/>
      <c r="X6" s="27"/>
    </row>
    <row r="7" spans="1:24" ht="14.25" x14ac:dyDescent="0.45">
      <c r="A7" s="179" t="s">
        <v>21</v>
      </c>
      <c r="B7" s="81">
        <v>1</v>
      </c>
      <c r="C7" s="221">
        <v>60</v>
      </c>
      <c r="D7" s="221">
        <v>60</v>
      </c>
      <c r="E7" s="223"/>
      <c r="F7" s="221">
        <f t="shared" si="0"/>
        <v>60</v>
      </c>
      <c r="G7" s="239">
        <f t="shared" si="1"/>
        <v>60</v>
      </c>
      <c r="H7" s="221">
        <v>60</v>
      </c>
      <c r="I7" s="221">
        <v>42</v>
      </c>
      <c r="J7" s="223">
        <v>18</v>
      </c>
      <c r="K7" s="217">
        <f t="shared" si="5"/>
        <v>60</v>
      </c>
      <c r="L7" s="245">
        <f t="shared" si="3"/>
        <v>90</v>
      </c>
      <c r="M7" s="246">
        <f t="shared" si="4"/>
        <v>150</v>
      </c>
      <c r="T7" s="27"/>
      <c r="U7" s="27"/>
      <c r="V7" s="27"/>
      <c r="W7" s="27"/>
      <c r="X7" s="27"/>
    </row>
    <row r="8" spans="1:24" ht="14.25" x14ac:dyDescent="0.45">
      <c r="A8" s="179" t="s">
        <v>22</v>
      </c>
      <c r="B8" s="81">
        <v>2</v>
      </c>
      <c r="C8" s="221">
        <v>120</v>
      </c>
      <c r="D8" s="221">
        <v>120</v>
      </c>
      <c r="E8" s="223"/>
      <c r="F8" s="221">
        <f t="shared" si="0"/>
        <v>120</v>
      </c>
      <c r="G8" s="239">
        <f t="shared" si="1"/>
        <v>120</v>
      </c>
      <c r="H8" s="221">
        <v>120</v>
      </c>
      <c r="I8" s="221">
        <v>84</v>
      </c>
      <c r="J8" s="223">
        <v>36</v>
      </c>
      <c r="K8" s="217">
        <f t="shared" si="5"/>
        <v>120</v>
      </c>
      <c r="L8" s="245">
        <f t="shared" si="3"/>
        <v>180</v>
      </c>
      <c r="M8" s="246">
        <f t="shared" si="4"/>
        <v>300</v>
      </c>
      <c r="T8" s="27"/>
      <c r="U8" s="27"/>
      <c r="V8" s="27"/>
      <c r="W8" s="27"/>
      <c r="X8" s="27"/>
    </row>
    <row r="9" spans="1:24" ht="15" customHeight="1" x14ac:dyDescent="0.45">
      <c r="A9" s="179" t="s">
        <v>24</v>
      </c>
      <c r="B9" s="81">
        <v>2</v>
      </c>
      <c r="C9" s="221">
        <v>120</v>
      </c>
      <c r="D9" s="221">
        <v>120</v>
      </c>
      <c r="E9" s="223"/>
      <c r="F9" s="221">
        <f t="shared" si="0"/>
        <v>120</v>
      </c>
      <c r="G9" s="239">
        <f t="shared" si="1"/>
        <v>120</v>
      </c>
      <c r="H9" s="221">
        <v>120</v>
      </c>
      <c r="I9" s="221">
        <v>120</v>
      </c>
      <c r="J9" s="226"/>
      <c r="K9" s="220">
        <f t="shared" si="5"/>
        <v>120</v>
      </c>
      <c r="L9" s="245">
        <f t="shared" si="3"/>
        <v>180</v>
      </c>
      <c r="M9" s="246">
        <f t="shared" si="4"/>
        <v>300</v>
      </c>
    </row>
    <row r="10" spans="1:24" ht="15" customHeight="1" x14ac:dyDescent="0.45">
      <c r="A10" s="179" t="s">
        <v>26</v>
      </c>
      <c r="B10" s="81">
        <v>2</v>
      </c>
      <c r="C10" s="221">
        <v>120</v>
      </c>
      <c r="D10" s="221">
        <v>120</v>
      </c>
      <c r="E10" s="223"/>
      <c r="F10" s="221">
        <f t="shared" si="0"/>
        <v>120</v>
      </c>
      <c r="G10" s="239">
        <f t="shared" si="1"/>
        <v>120</v>
      </c>
      <c r="H10" s="221">
        <v>120</v>
      </c>
      <c r="I10" s="221">
        <v>120</v>
      </c>
      <c r="J10" s="226"/>
      <c r="K10" s="220">
        <f t="shared" si="5"/>
        <v>120</v>
      </c>
      <c r="L10" s="245">
        <f t="shared" si="3"/>
        <v>180</v>
      </c>
      <c r="M10" s="246">
        <f t="shared" si="4"/>
        <v>300</v>
      </c>
    </row>
    <row r="11" spans="1:24" ht="15" customHeight="1" x14ac:dyDescent="0.45">
      <c r="A11" s="179" t="s">
        <v>47</v>
      </c>
      <c r="B11" s="81">
        <v>2</v>
      </c>
      <c r="C11" s="221">
        <v>120</v>
      </c>
      <c r="D11" s="221">
        <v>84</v>
      </c>
      <c r="E11" s="223">
        <v>36</v>
      </c>
      <c r="F11" s="221">
        <f t="shared" si="0"/>
        <v>120</v>
      </c>
      <c r="G11" s="239">
        <f t="shared" si="1"/>
        <v>120</v>
      </c>
      <c r="H11" s="221">
        <v>120</v>
      </c>
      <c r="I11" s="221">
        <v>84</v>
      </c>
      <c r="J11" s="223">
        <v>36</v>
      </c>
      <c r="K11" s="221">
        <f t="shared" si="5"/>
        <v>120</v>
      </c>
      <c r="L11" s="245">
        <f t="shared" si="3"/>
        <v>180</v>
      </c>
      <c r="M11" s="246">
        <f t="shared" si="4"/>
        <v>300</v>
      </c>
    </row>
    <row r="12" spans="1:24" ht="15" customHeight="1" x14ac:dyDescent="0.45">
      <c r="A12" s="179" t="s">
        <v>28</v>
      </c>
      <c r="B12" s="81">
        <v>2</v>
      </c>
      <c r="C12" s="221">
        <v>120</v>
      </c>
      <c r="D12" s="221">
        <v>84</v>
      </c>
      <c r="E12" s="223">
        <v>36</v>
      </c>
      <c r="F12" s="221">
        <f t="shared" si="0"/>
        <v>120</v>
      </c>
      <c r="G12" s="239">
        <f t="shared" si="1"/>
        <v>120</v>
      </c>
      <c r="H12" s="221">
        <v>120</v>
      </c>
      <c r="I12" s="221">
        <v>84</v>
      </c>
      <c r="J12" s="223">
        <v>36</v>
      </c>
      <c r="K12" s="221">
        <f t="shared" si="5"/>
        <v>120</v>
      </c>
      <c r="L12" s="245">
        <f t="shared" si="3"/>
        <v>180</v>
      </c>
      <c r="M12" s="246">
        <f t="shared" si="4"/>
        <v>300</v>
      </c>
    </row>
    <row r="13" spans="1:24" ht="15" customHeight="1" x14ac:dyDescent="0.45">
      <c r="A13" s="179" t="s">
        <v>29</v>
      </c>
      <c r="B13" s="81">
        <v>2</v>
      </c>
      <c r="C13" s="221">
        <v>120</v>
      </c>
      <c r="D13" s="221">
        <v>84</v>
      </c>
      <c r="E13" s="223">
        <v>36</v>
      </c>
      <c r="F13" s="221">
        <f t="shared" si="0"/>
        <v>120</v>
      </c>
      <c r="G13" s="239">
        <f t="shared" si="1"/>
        <v>120</v>
      </c>
      <c r="H13" s="221">
        <v>120</v>
      </c>
      <c r="I13" s="221">
        <v>84</v>
      </c>
      <c r="J13" s="223">
        <v>36</v>
      </c>
      <c r="K13" s="221">
        <f>I13+J13</f>
        <v>120</v>
      </c>
      <c r="L13" s="245">
        <f t="shared" si="3"/>
        <v>180</v>
      </c>
      <c r="M13" s="246">
        <f t="shared" si="4"/>
        <v>300</v>
      </c>
    </row>
    <row r="14" spans="1:24" ht="15" customHeight="1" x14ac:dyDescent="0.45">
      <c r="A14" s="179"/>
      <c r="B14" s="81"/>
      <c r="C14" s="221"/>
      <c r="D14" s="221"/>
      <c r="E14" s="223"/>
      <c r="F14" s="217"/>
      <c r="G14" s="239"/>
      <c r="H14" s="221"/>
      <c r="I14" s="221"/>
      <c r="J14" s="226"/>
      <c r="K14" s="220"/>
      <c r="L14" s="245"/>
      <c r="M14" s="246"/>
    </row>
    <row r="15" spans="1:24" ht="15" customHeight="1" x14ac:dyDescent="0.45">
      <c r="A15" s="179"/>
      <c r="B15" s="81"/>
      <c r="C15" s="228"/>
      <c r="D15" s="228"/>
      <c r="E15" s="223"/>
      <c r="F15" s="217"/>
      <c r="G15" s="240"/>
      <c r="H15" s="228"/>
      <c r="I15" s="228"/>
      <c r="J15" s="226"/>
      <c r="K15" s="220"/>
      <c r="L15" s="247"/>
      <c r="M15" s="248"/>
    </row>
    <row r="16" spans="1:24" ht="15" customHeight="1" x14ac:dyDescent="0.45">
      <c r="A16" s="251"/>
      <c r="B16" s="252"/>
      <c r="C16" s="253"/>
      <c r="D16" s="254"/>
      <c r="E16" s="234"/>
      <c r="F16" s="255"/>
      <c r="G16" s="240"/>
      <c r="H16" s="234"/>
      <c r="I16" s="254"/>
      <c r="J16" s="256"/>
      <c r="K16" s="257"/>
      <c r="L16" s="258"/>
      <c r="M16" s="259"/>
    </row>
    <row r="17" spans="1:16" ht="15" customHeight="1" thickBot="1" x14ac:dyDescent="0.5">
      <c r="A17" s="147" t="s">
        <v>18</v>
      </c>
      <c r="B17" s="201">
        <f>SUM(B3:B15)</f>
        <v>32</v>
      </c>
      <c r="C17" s="196">
        <f>SUM(C4:C13)</f>
        <v>1920</v>
      </c>
      <c r="D17" s="197" t="s">
        <v>25</v>
      </c>
      <c r="E17" s="198"/>
      <c r="F17" s="199">
        <f>SUM(F4:F13)</f>
        <v>1920</v>
      </c>
      <c r="G17" s="241">
        <f>SUM(G4:G16)</f>
        <v>1920</v>
      </c>
      <c r="H17" s="235">
        <f>SUM(H4:H13)</f>
        <v>1920</v>
      </c>
      <c r="I17" s="197" t="s">
        <v>25</v>
      </c>
      <c r="J17" s="198"/>
      <c r="K17" s="199">
        <f>SUM(K4:K13)</f>
        <v>1920</v>
      </c>
      <c r="L17" s="249">
        <f>SUM(L4:L16)</f>
        <v>2880</v>
      </c>
      <c r="M17" s="250">
        <f>SUM(M3:M14)</f>
        <v>4800</v>
      </c>
    </row>
    <row r="28" spans="1:16" ht="15" customHeight="1" x14ac:dyDescent="0.45">
      <c r="A28" s="23"/>
      <c r="B28" s="263"/>
      <c r="C28" s="262"/>
      <c r="D28" s="27"/>
      <c r="E28" s="27"/>
      <c r="F28" s="27"/>
      <c r="G28" s="27"/>
      <c r="H28" s="27"/>
      <c r="I28" s="27"/>
      <c r="J28" s="27"/>
      <c r="K28" s="10"/>
      <c r="L28" s="10"/>
      <c r="M28" s="10"/>
      <c r="N28" s="10"/>
      <c r="O28" s="10"/>
      <c r="P28" s="27"/>
    </row>
    <row r="29" spans="1:16" ht="15" customHeight="1" x14ac:dyDescent="0.45">
      <c r="A29" s="10"/>
      <c r="B29" s="261"/>
      <c r="C29" s="262"/>
      <c r="D29" s="27"/>
      <c r="E29" s="27"/>
      <c r="F29" s="27"/>
      <c r="G29" s="27"/>
      <c r="H29" s="27"/>
      <c r="I29" s="27"/>
      <c r="J29" s="27"/>
      <c r="K29" s="10"/>
      <c r="L29" s="10"/>
      <c r="M29" s="10"/>
      <c r="N29" s="10"/>
      <c r="O29" s="10"/>
      <c r="P29" s="27"/>
    </row>
  </sheetData>
  <mergeCells count="4">
    <mergeCell ref="B28:C28"/>
    <mergeCell ref="B29:C29"/>
    <mergeCell ref="D1:F1"/>
    <mergeCell ref="I1:K1"/>
  </mergeCells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5"/>
  <sheetViews>
    <sheetView workbookViewId="0">
      <selection activeCell="M14" sqref="M14"/>
    </sheetView>
  </sheetViews>
  <sheetFormatPr defaultRowHeight="14.25" x14ac:dyDescent="0.45"/>
  <cols>
    <col min="1" max="1" width="29.265625" customWidth="1"/>
    <col min="5" max="5" width="2.73046875" customWidth="1"/>
  </cols>
  <sheetData>
    <row r="1" spans="1:15" ht="52.9" x14ac:dyDescent="0.45">
      <c r="A1" s="150" t="s">
        <v>84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5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5" x14ac:dyDescent="0.45">
      <c r="A3" s="50" t="s">
        <v>20</v>
      </c>
      <c r="B3" s="34">
        <v>2</v>
      </c>
      <c r="C3" s="22">
        <f>+B3*10</f>
        <v>20</v>
      </c>
      <c r="D3" s="22">
        <f>+B3*10</f>
        <v>20</v>
      </c>
      <c r="E3" s="22"/>
      <c r="F3" s="22">
        <f>+H3*30/100</f>
        <v>30</v>
      </c>
      <c r="G3" s="22">
        <f>+H3*70/100</f>
        <v>70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+N3*30/100</f>
        <v>45</v>
      </c>
      <c r="M3" s="22">
        <f>+N3*70/100</f>
        <v>105</v>
      </c>
      <c r="N3" s="13">
        <f>+O3*60/100</f>
        <v>150</v>
      </c>
      <c r="O3" s="13">
        <f>+B3*125</f>
        <v>250</v>
      </c>
    </row>
    <row r="4" spans="1:15" x14ac:dyDescent="0.45">
      <c r="A4" s="50" t="s">
        <v>85</v>
      </c>
      <c r="B4" s="34">
        <v>9</v>
      </c>
      <c r="C4" s="15">
        <f>+B4*10</f>
        <v>90</v>
      </c>
      <c r="D4" s="22">
        <f t="shared" ref="D4:D13" si="0">+B4*10</f>
        <v>90</v>
      </c>
      <c r="E4" s="14"/>
      <c r="F4" s="22">
        <f t="shared" ref="F4:F13" si="1">+H4*30/100</f>
        <v>135</v>
      </c>
      <c r="G4" s="22">
        <f t="shared" ref="G4:G13" si="2">+H4*70/100</f>
        <v>315</v>
      </c>
      <c r="H4" s="13">
        <f t="shared" ref="H4:H13" si="3">+O4*40/100</f>
        <v>450</v>
      </c>
      <c r="I4" s="22">
        <f t="shared" ref="I4:I13" si="4">+B4*10</f>
        <v>90</v>
      </c>
      <c r="J4" s="22">
        <f t="shared" ref="J4:J13" si="5">+B4*10</f>
        <v>90</v>
      </c>
      <c r="K4" s="6"/>
      <c r="L4" s="22">
        <v>203</v>
      </c>
      <c r="M4" s="22">
        <v>472</v>
      </c>
      <c r="N4" s="13">
        <f t="shared" ref="N4:N13" si="6">+O4*60/100</f>
        <v>675</v>
      </c>
      <c r="O4" s="13">
        <f t="shared" ref="O4:O13" si="7">+B4*125</f>
        <v>1125</v>
      </c>
    </row>
    <row r="5" spans="1:15" x14ac:dyDescent="0.45">
      <c r="A5" s="50" t="s">
        <v>21</v>
      </c>
      <c r="B5" s="34">
        <v>3</v>
      </c>
      <c r="C5" s="15">
        <f t="shared" ref="C5:C13" si="8">+B5*10</f>
        <v>30</v>
      </c>
      <c r="D5" s="22">
        <f t="shared" si="0"/>
        <v>30</v>
      </c>
      <c r="E5" s="14"/>
      <c r="F5" s="22">
        <v>96</v>
      </c>
      <c r="G5" s="22">
        <v>54</v>
      </c>
      <c r="H5" s="13">
        <f t="shared" si="3"/>
        <v>150</v>
      </c>
      <c r="I5" s="22">
        <f t="shared" si="4"/>
        <v>30</v>
      </c>
      <c r="J5" s="22">
        <f t="shared" si="5"/>
        <v>30</v>
      </c>
      <c r="K5" s="6"/>
      <c r="L5" s="22">
        <v>144</v>
      </c>
      <c r="M5" s="22">
        <v>81</v>
      </c>
      <c r="N5" s="13">
        <f t="shared" si="6"/>
        <v>225</v>
      </c>
      <c r="O5" s="13">
        <f t="shared" si="7"/>
        <v>375</v>
      </c>
    </row>
    <row r="6" spans="1:15" x14ac:dyDescent="0.45">
      <c r="A6" s="50" t="s">
        <v>22</v>
      </c>
      <c r="B6" s="34">
        <v>3</v>
      </c>
      <c r="C6" s="15">
        <f t="shared" si="8"/>
        <v>30</v>
      </c>
      <c r="D6" s="22">
        <f t="shared" si="0"/>
        <v>30</v>
      </c>
      <c r="E6" s="14"/>
      <c r="F6" s="22">
        <v>96</v>
      </c>
      <c r="G6" s="22">
        <v>54</v>
      </c>
      <c r="H6" s="13">
        <f t="shared" si="3"/>
        <v>150</v>
      </c>
      <c r="I6" s="22">
        <f t="shared" si="4"/>
        <v>30</v>
      </c>
      <c r="J6" s="22">
        <f t="shared" si="5"/>
        <v>30</v>
      </c>
      <c r="K6" s="6"/>
      <c r="L6" s="22">
        <v>144</v>
      </c>
      <c r="M6" s="22">
        <v>81</v>
      </c>
      <c r="N6" s="13">
        <f t="shared" si="6"/>
        <v>225</v>
      </c>
      <c r="O6" s="13">
        <f t="shared" si="7"/>
        <v>375</v>
      </c>
    </row>
    <row r="7" spans="1:15" x14ac:dyDescent="0.45">
      <c r="A7" s="50" t="s">
        <v>23</v>
      </c>
      <c r="B7" s="34">
        <v>1</v>
      </c>
      <c r="C7" s="15">
        <f t="shared" si="8"/>
        <v>10</v>
      </c>
      <c r="D7" s="22">
        <f t="shared" si="0"/>
        <v>10</v>
      </c>
      <c r="E7" s="22"/>
      <c r="F7" s="22">
        <f t="shared" si="1"/>
        <v>15</v>
      </c>
      <c r="G7" s="22">
        <f t="shared" si="2"/>
        <v>35</v>
      </c>
      <c r="H7" s="13">
        <f t="shared" si="3"/>
        <v>50</v>
      </c>
      <c r="I7" s="22">
        <f t="shared" si="4"/>
        <v>10</v>
      </c>
      <c r="J7" s="22">
        <f t="shared" si="5"/>
        <v>10</v>
      </c>
      <c r="K7" s="22"/>
      <c r="L7" s="22">
        <v>23</v>
      </c>
      <c r="M7" s="22">
        <v>52</v>
      </c>
      <c r="N7" s="13">
        <f t="shared" si="6"/>
        <v>75</v>
      </c>
      <c r="O7" s="13">
        <f t="shared" si="7"/>
        <v>125</v>
      </c>
    </row>
    <row r="8" spans="1:15" x14ac:dyDescent="0.45">
      <c r="A8" s="51" t="s">
        <v>24</v>
      </c>
      <c r="B8" s="31">
        <v>2</v>
      </c>
      <c r="C8" s="15">
        <f t="shared" si="8"/>
        <v>20</v>
      </c>
      <c r="D8" s="22">
        <f t="shared" si="0"/>
        <v>20</v>
      </c>
      <c r="E8" s="14"/>
      <c r="F8" s="22">
        <v>100</v>
      </c>
      <c r="G8" s="22" t="s">
        <v>25</v>
      </c>
      <c r="H8" s="13">
        <f t="shared" si="3"/>
        <v>100</v>
      </c>
      <c r="I8" s="22">
        <f t="shared" si="4"/>
        <v>20</v>
      </c>
      <c r="J8" s="22">
        <f t="shared" si="5"/>
        <v>20</v>
      </c>
      <c r="K8" s="6"/>
      <c r="L8" s="22">
        <v>150</v>
      </c>
      <c r="M8" s="22" t="s">
        <v>25</v>
      </c>
      <c r="N8" s="13">
        <f t="shared" si="6"/>
        <v>150</v>
      </c>
      <c r="O8" s="13">
        <f t="shared" si="7"/>
        <v>250</v>
      </c>
    </row>
    <row r="9" spans="1:15" x14ac:dyDescent="0.45">
      <c r="A9" s="50" t="s">
        <v>61</v>
      </c>
      <c r="B9" s="34">
        <v>2</v>
      </c>
      <c r="C9" s="15">
        <f t="shared" si="8"/>
        <v>20</v>
      </c>
      <c r="D9" s="22">
        <f t="shared" si="0"/>
        <v>20</v>
      </c>
      <c r="E9" s="14"/>
      <c r="F9" s="22">
        <f t="shared" si="1"/>
        <v>30</v>
      </c>
      <c r="G9" s="22">
        <f t="shared" si="2"/>
        <v>70</v>
      </c>
      <c r="H9" s="13">
        <f t="shared" si="3"/>
        <v>100</v>
      </c>
      <c r="I9" s="22">
        <f t="shared" si="4"/>
        <v>20</v>
      </c>
      <c r="J9" s="22">
        <f t="shared" si="5"/>
        <v>20</v>
      </c>
      <c r="K9" s="6"/>
      <c r="L9" s="22">
        <f t="shared" ref="L9:L11" si="9">+N9*30/100</f>
        <v>45</v>
      </c>
      <c r="M9" s="22">
        <f t="shared" ref="M9:M11" si="10">+N9*70/100</f>
        <v>105</v>
      </c>
      <c r="N9" s="13">
        <f t="shared" si="6"/>
        <v>150</v>
      </c>
      <c r="O9" s="13">
        <f t="shared" si="7"/>
        <v>250</v>
      </c>
    </row>
    <row r="10" spans="1:15" x14ac:dyDescent="0.45">
      <c r="A10" s="50" t="s">
        <v>26</v>
      </c>
      <c r="B10" s="34">
        <v>2</v>
      </c>
      <c r="C10" s="15">
        <f t="shared" si="8"/>
        <v>20</v>
      </c>
      <c r="D10" s="22">
        <f t="shared" si="0"/>
        <v>20</v>
      </c>
      <c r="E10" s="14"/>
      <c r="F10" s="22">
        <v>100</v>
      </c>
      <c r="G10" s="22" t="s">
        <v>25</v>
      </c>
      <c r="H10" s="13">
        <f t="shared" si="3"/>
        <v>100</v>
      </c>
      <c r="I10" s="22">
        <f t="shared" si="4"/>
        <v>20</v>
      </c>
      <c r="J10" s="22">
        <f t="shared" si="5"/>
        <v>20</v>
      </c>
      <c r="K10" s="6"/>
      <c r="L10" s="22">
        <v>150</v>
      </c>
      <c r="M10" s="22" t="s">
        <v>25</v>
      </c>
      <c r="N10" s="13">
        <f t="shared" si="6"/>
        <v>150</v>
      </c>
      <c r="O10" s="13">
        <f t="shared" si="7"/>
        <v>250</v>
      </c>
    </row>
    <row r="11" spans="1:15" x14ac:dyDescent="0.45">
      <c r="A11" s="50" t="s">
        <v>27</v>
      </c>
      <c r="B11" s="34">
        <v>2</v>
      </c>
      <c r="C11" s="15">
        <f t="shared" si="8"/>
        <v>20</v>
      </c>
      <c r="D11" s="22">
        <f t="shared" si="0"/>
        <v>20</v>
      </c>
      <c r="E11" s="22"/>
      <c r="F11" s="22">
        <f t="shared" si="1"/>
        <v>30</v>
      </c>
      <c r="G11" s="22">
        <f t="shared" si="2"/>
        <v>70</v>
      </c>
      <c r="H11" s="13">
        <f t="shared" si="3"/>
        <v>100</v>
      </c>
      <c r="I11" s="22">
        <f t="shared" si="4"/>
        <v>20</v>
      </c>
      <c r="J11" s="22">
        <f t="shared" si="5"/>
        <v>20</v>
      </c>
      <c r="K11" s="22"/>
      <c r="L11" s="22">
        <f t="shared" si="9"/>
        <v>45</v>
      </c>
      <c r="M11" s="22">
        <f t="shared" si="10"/>
        <v>105</v>
      </c>
      <c r="N11" s="13">
        <f t="shared" si="6"/>
        <v>150</v>
      </c>
      <c r="O11" s="13">
        <f t="shared" si="7"/>
        <v>250</v>
      </c>
    </row>
    <row r="12" spans="1:15" x14ac:dyDescent="0.45">
      <c r="A12" s="50" t="s">
        <v>28</v>
      </c>
      <c r="B12" s="34">
        <v>3</v>
      </c>
      <c r="C12" s="15">
        <f t="shared" si="8"/>
        <v>30</v>
      </c>
      <c r="D12" s="22">
        <f t="shared" si="0"/>
        <v>30</v>
      </c>
      <c r="E12" s="14"/>
      <c r="F12" s="22">
        <v>96</v>
      </c>
      <c r="G12" s="22">
        <v>54</v>
      </c>
      <c r="H12" s="13">
        <f t="shared" si="3"/>
        <v>150</v>
      </c>
      <c r="I12" s="22">
        <f t="shared" si="4"/>
        <v>30</v>
      </c>
      <c r="J12" s="22">
        <f t="shared" si="5"/>
        <v>30</v>
      </c>
      <c r="K12" s="6"/>
      <c r="L12" s="22">
        <v>144</v>
      </c>
      <c r="M12" s="22">
        <v>81</v>
      </c>
      <c r="N12" s="13">
        <f t="shared" si="6"/>
        <v>225</v>
      </c>
      <c r="O12" s="13">
        <f t="shared" si="7"/>
        <v>375</v>
      </c>
    </row>
    <row r="13" spans="1:15" x14ac:dyDescent="0.45">
      <c r="A13" s="50" t="s">
        <v>29</v>
      </c>
      <c r="B13" s="34">
        <v>3</v>
      </c>
      <c r="C13" s="15">
        <f t="shared" si="8"/>
        <v>30</v>
      </c>
      <c r="D13" s="22">
        <f t="shared" si="0"/>
        <v>30</v>
      </c>
      <c r="E13" s="14"/>
      <c r="F13" s="22">
        <f t="shared" si="1"/>
        <v>45</v>
      </c>
      <c r="G13" s="22">
        <f t="shared" si="2"/>
        <v>105</v>
      </c>
      <c r="H13" s="13">
        <f t="shared" si="3"/>
        <v>150</v>
      </c>
      <c r="I13" s="22">
        <f t="shared" si="4"/>
        <v>30</v>
      </c>
      <c r="J13" s="22">
        <f t="shared" si="5"/>
        <v>30</v>
      </c>
      <c r="K13" s="6"/>
      <c r="L13" s="22">
        <v>68</v>
      </c>
      <c r="M13" s="22">
        <v>157</v>
      </c>
      <c r="N13" s="13">
        <f t="shared" si="6"/>
        <v>225</v>
      </c>
      <c r="O13" s="13">
        <f t="shared" si="7"/>
        <v>375</v>
      </c>
    </row>
    <row r="14" spans="1:15" x14ac:dyDescent="0.45">
      <c r="A14" s="188"/>
      <c r="B14" s="49"/>
      <c r="C14" s="15"/>
      <c r="D14" s="22"/>
      <c r="E14" s="14"/>
      <c r="F14" s="6"/>
      <c r="G14" s="22"/>
      <c r="H14" s="13"/>
      <c r="I14" s="22"/>
      <c r="J14" s="22"/>
      <c r="K14" s="6"/>
      <c r="L14" s="6"/>
      <c r="M14" s="22"/>
      <c r="N14" s="13"/>
      <c r="O14" s="13"/>
    </row>
    <row r="15" spans="1:15" x14ac:dyDescent="0.45">
      <c r="A15" s="188"/>
      <c r="B15" s="49"/>
      <c r="C15" s="15"/>
      <c r="D15" s="22"/>
      <c r="E15" s="22"/>
      <c r="F15" s="22"/>
      <c r="G15" s="22"/>
      <c r="H15" s="13"/>
      <c r="I15" s="22"/>
      <c r="J15" s="22"/>
      <c r="K15" s="22"/>
      <c r="L15" s="22"/>
      <c r="M15" s="22"/>
      <c r="N15" s="13"/>
      <c r="O15" s="13"/>
    </row>
    <row r="16" spans="1:15" x14ac:dyDescent="0.45">
      <c r="A16" s="188"/>
      <c r="B16" s="49"/>
      <c r="C16" s="15"/>
      <c r="D16" s="22"/>
      <c r="E16" s="22"/>
      <c r="F16" s="22"/>
      <c r="G16" s="22"/>
      <c r="H16" s="13"/>
      <c r="I16" s="22"/>
      <c r="J16" s="22"/>
      <c r="K16" s="22"/>
      <c r="L16" s="22"/>
      <c r="M16" s="22"/>
      <c r="N16" s="13"/>
      <c r="O16" s="13"/>
    </row>
    <row r="17" spans="1:15" x14ac:dyDescent="0.45">
      <c r="A17" s="188"/>
      <c r="B17" s="49"/>
      <c r="C17" s="15"/>
      <c r="D17" s="22"/>
      <c r="E17" s="22"/>
      <c r="F17" s="22"/>
      <c r="G17" s="22"/>
      <c r="H17" s="13"/>
      <c r="I17" s="22"/>
      <c r="J17" s="22"/>
      <c r="K17" s="22"/>
      <c r="L17" s="22"/>
      <c r="M17" s="22"/>
      <c r="N17" s="13"/>
      <c r="O17" s="13"/>
    </row>
    <row r="18" spans="1:15" x14ac:dyDescent="0.45">
      <c r="A18" s="189"/>
      <c r="B18" s="64"/>
      <c r="C18" s="55"/>
      <c r="D18" s="18"/>
      <c r="E18" s="18"/>
      <c r="F18" s="18"/>
      <c r="G18" s="18"/>
      <c r="H18" s="42"/>
      <c r="I18" s="18"/>
      <c r="J18" s="18"/>
      <c r="K18" s="18"/>
      <c r="L18" s="18"/>
      <c r="M18" s="18"/>
      <c r="N18" s="42"/>
      <c r="O18" s="42"/>
    </row>
    <row r="19" spans="1:15" x14ac:dyDescent="0.45">
      <c r="A19" s="57"/>
      <c r="B19" s="57"/>
      <c r="C19" s="57"/>
      <c r="D19" s="57"/>
      <c r="E19" s="57"/>
      <c r="F19" s="31"/>
      <c r="G19" s="36"/>
      <c r="H19" s="148"/>
      <c r="I19" s="36"/>
      <c r="J19" s="36"/>
      <c r="K19" s="36"/>
      <c r="L19" s="31"/>
      <c r="M19" s="36"/>
      <c r="N19" s="148"/>
      <c r="O19" s="149"/>
    </row>
    <row r="20" spans="1:15" x14ac:dyDescent="0.45">
      <c r="A20" s="57"/>
      <c r="B20" s="57"/>
      <c r="C20" s="57"/>
      <c r="D20" s="57"/>
      <c r="E20" s="57"/>
      <c r="F20" s="34"/>
      <c r="G20" s="57"/>
      <c r="H20" s="58"/>
      <c r="I20" s="57"/>
      <c r="J20" s="57"/>
      <c r="K20" s="57"/>
      <c r="L20" s="34"/>
      <c r="M20" s="57"/>
      <c r="N20" s="59"/>
      <c r="O20" s="60"/>
    </row>
    <row r="21" spans="1:15" x14ac:dyDescent="0.45">
      <c r="A21" s="61"/>
      <c r="B21" s="57"/>
      <c r="C21" s="57"/>
      <c r="D21" s="57"/>
      <c r="E21" s="57"/>
      <c r="F21" s="62"/>
      <c r="G21" s="62"/>
      <c r="H21" s="63"/>
      <c r="I21" s="57"/>
      <c r="J21" s="57"/>
      <c r="K21" s="57"/>
      <c r="L21" s="62"/>
      <c r="M21" s="62"/>
      <c r="N21" s="59"/>
      <c r="O21" s="58"/>
    </row>
    <row r="22" spans="1:15" x14ac:dyDescent="0.45">
      <c r="A22" s="61"/>
      <c r="B22" s="57"/>
      <c r="C22" s="57"/>
      <c r="D22" s="57"/>
      <c r="E22" s="57"/>
      <c r="F22" s="62"/>
      <c r="G22" s="62"/>
      <c r="H22" s="63"/>
      <c r="I22" s="57"/>
      <c r="J22" s="57"/>
      <c r="K22" s="57"/>
      <c r="L22" s="62"/>
      <c r="M22" s="62"/>
      <c r="N22" s="59"/>
      <c r="O22" s="58"/>
    </row>
    <row r="23" spans="1:15" x14ac:dyDescent="0.45">
      <c r="A23" s="5" t="s">
        <v>18</v>
      </c>
      <c r="B23" s="21">
        <f>SUM(B3:B20)</f>
        <v>32</v>
      </c>
      <c r="C23" s="21" t="s">
        <v>25</v>
      </c>
      <c r="D23" s="21" t="s">
        <v>25</v>
      </c>
      <c r="E23" s="21"/>
      <c r="F23" s="21" t="s">
        <v>25</v>
      </c>
      <c r="G23" s="21" t="s">
        <v>25</v>
      </c>
      <c r="H23" s="21">
        <f>SUM(H3:H20)</f>
        <v>1600</v>
      </c>
      <c r="I23" s="21" t="s">
        <v>25</v>
      </c>
      <c r="J23" s="21" t="s">
        <v>25</v>
      </c>
      <c r="K23" s="21"/>
      <c r="L23" s="21" t="s">
        <v>25</v>
      </c>
      <c r="M23" s="21" t="s">
        <v>25</v>
      </c>
      <c r="N23" s="21">
        <f>SUM(N3:N20)</f>
        <v>2400</v>
      </c>
      <c r="O23" s="21">
        <f>SUM(O3:O20)</f>
        <v>4000</v>
      </c>
    </row>
    <row r="24" spans="1:15" x14ac:dyDescent="0.45">
      <c r="A24" s="7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f>+N23+H23</f>
        <v>4000</v>
      </c>
    </row>
    <row r="25" spans="1:15" x14ac:dyDescent="0.45">
      <c r="D25" s="10"/>
      <c r="E25" s="10"/>
      <c r="F25" s="11"/>
      <c r="G25" s="10"/>
      <c r="H25" s="11"/>
      <c r="I25" s="27"/>
      <c r="J25" s="10"/>
      <c r="K25" s="10"/>
      <c r="M25" s="10"/>
      <c r="N25" s="10"/>
      <c r="O25" s="27"/>
    </row>
  </sheetData>
  <mergeCells count="2">
    <mergeCell ref="F1:H1"/>
    <mergeCell ref="L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Y19"/>
  <sheetViews>
    <sheetView workbookViewId="0">
      <selection activeCell="A28" sqref="A28"/>
    </sheetView>
  </sheetViews>
  <sheetFormatPr defaultColWidth="15.1328125" defaultRowHeight="15" customHeight="1" x14ac:dyDescent="0.45"/>
  <cols>
    <col min="1" max="1" width="44.73046875" customWidth="1"/>
    <col min="2" max="2" width="4.265625" customWidth="1"/>
    <col min="3" max="4" width="6.59765625" customWidth="1"/>
    <col min="5" max="5" width="1.265625" customWidth="1"/>
    <col min="6" max="8" width="6.59765625" customWidth="1"/>
    <col min="9" max="9" width="1.59765625" customWidth="1"/>
    <col min="10" max="10" width="6.59765625" customWidth="1"/>
    <col min="11" max="11" width="1.265625" customWidth="1"/>
    <col min="12" max="12" width="8.1328125" customWidth="1"/>
    <col min="13" max="13" width="8" customWidth="1"/>
    <col min="14" max="14" width="4.86328125" customWidth="1"/>
    <col min="15" max="15" width="8.265625" customWidth="1"/>
    <col min="16" max="16" width="5.59765625" customWidth="1"/>
    <col min="17" max="24" width="4" customWidth="1"/>
    <col min="25" max="25" width="3.3984375" customWidth="1"/>
    <col min="26" max="31" width="6.59765625" customWidth="1"/>
    <col min="32" max="35" width="13.265625" customWidth="1"/>
  </cols>
  <sheetData>
    <row r="1" spans="1:25" ht="54" customHeight="1" x14ac:dyDescent="0.55000000000000004">
      <c r="A1" s="156" t="s">
        <v>86</v>
      </c>
      <c r="B1" s="19" t="s">
        <v>5</v>
      </c>
      <c r="C1" s="20" t="s">
        <v>6</v>
      </c>
      <c r="D1" s="20" t="s">
        <v>7</v>
      </c>
      <c r="E1" s="20"/>
      <c r="F1" s="20" t="s">
        <v>8</v>
      </c>
      <c r="G1" s="20" t="s">
        <v>35</v>
      </c>
      <c r="H1" s="20" t="s">
        <v>10</v>
      </c>
      <c r="I1" s="20"/>
      <c r="J1" s="20" t="s">
        <v>11</v>
      </c>
      <c r="K1" s="47"/>
      <c r="L1" s="143" t="s">
        <v>13</v>
      </c>
      <c r="M1" s="144" t="s">
        <v>36</v>
      </c>
      <c r="N1" s="144" t="s">
        <v>37</v>
      </c>
      <c r="O1" s="143"/>
      <c r="Q1" s="27"/>
      <c r="R1" s="27"/>
      <c r="S1" s="27"/>
      <c r="T1" s="27"/>
      <c r="U1" s="27"/>
      <c r="V1" s="27"/>
      <c r="W1" s="27"/>
      <c r="X1" s="27"/>
      <c r="Y1" s="27"/>
    </row>
    <row r="2" spans="1:25" ht="14.25" x14ac:dyDescent="0.45">
      <c r="A2" s="2" t="s">
        <v>14</v>
      </c>
      <c r="B2" s="21" t="s">
        <v>38</v>
      </c>
      <c r="C2" s="6" t="s">
        <v>6</v>
      </c>
      <c r="D2" s="6" t="s">
        <v>7</v>
      </c>
      <c r="E2" s="6"/>
      <c r="F2" s="6"/>
      <c r="G2" s="6" t="s">
        <v>25</v>
      </c>
      <c r="H2" s="6" t="s">
        <v>10</v>
      </c>
      <c r="I2" s="6"/>
      <c r="J2" s="6" t="s">
        <v>11</v>
      </c>
      <c r="K2" s="142"/>
      <c r="L2" s="36"/>
      <c r="M2" s="36" t="s">
        <v>25</v>
      </c>
      <c r="N2" s="36" t="s">
        <v>37</v>
      </c>
      <c r="O2" s="148" t="s">
        <v>39</v>
      </c>
      <c r="Q2" s="27"/>
      <c r="R2" s="27"/>
      <c r="S2" s="27"/>
      <c r="T2" s="27"/>
      <c r="U2" s="27"/>
      <c r="V2" s="27"/>
      <c r="W2" s="27"/>
      <c r="X2" s="27"/>
      <c r="Y2" s="27"/>
    </row>
    <row r="3" spans="1:25" ht="14.25" x14ac:dyDescent="0.45">
      <c r="A3" s="183" t="s">
        <v>21</v>
      </c>
      <c r="B3" s="31">
        <v>1</v>
      </c>
      <c r="C3" s="31">
        <f>+B3*10</f>
        <v>10</v>
      </c>
      <c r="D3" s="31">
        <f>+B3*10</f>
        <v>10</v>
      </c>
      <c r="E3" s="31"/>
      <c r="F3" s="31">
        <v>10</v>
      </c>
      <c r="G3" s="31"/>
      <c r="H3" s="31">
        <v>10</v>
      </c>
      <c r="I3" s="31"/>
      <c r="J3" s="31">
        <f>+B3*10</f>
        <v>10</v>
      </c>
      <c r="K3" s="31"/>
      <c r="L3" s="31">
        <v>10</v>
      </c>
      <c r="M3" s="31"/>
      <c r="N3" s="31">
        <v>10</v>
      </c>
      <c r="O3" s="31">
        <v>10</v>
      </c>
      <c r="Q3" s="27"/>
      <c r="R3" s="27"/>
      <c r="S3" s="27"/>
      <c r="T3" s="27"/>
      <c r="U3" s="27"/>
      <c r="V3" s="27"/>
      <c r="W3" s="27"/>
      <c r="X3" s="27"/>
      <c r="Y3" s="27"/>
    </row>
    <row r="4" spans="1:25" ht="14.25" x14ac:dyDescent="0.45">
      <c r="A4" s="183" t="s">
        <v>22</v>
      </c>
      <c r="B4" s="31">
        <v>2</v>
      </c>
      <c r="C4" s="31">
        <f t="shared" ref="C4:C15" si="0">+B4*10</f>
        <v>20</v>
      </c>
      <c r="D4" s="31">
        <f t="shared" ref="D4:D15" si="1">+B4*10</f>
        <v>20</v>
      </c>
      <c r="E4" s="31"/>
      <c r="F4" s="31">
        <v>20</v>
      </c>
      <c r="G4" s="31"/>
      <c r="H4" s="31">
        <v>20</v>
      </c>
      <c r="I4" s="31"/>
      <c r="J4" s="31">
        <f t="shared" ref="J4:J15" si="2">+B4*10</f>
        <v>20</v>
      </c>
      <c r="K4" s="31"/>
      <c r="L4" s="31">
        <v>20</v>
      </c>
      <c r="M4" s="31"/>
      <c r="N4" s="31">
        <v>20</v>
      </c>
      <c r="O4" s="31">
        <v>20</v>
      </c>
      <c r="Q4" s="27"/>
      <c r="R4" s="27"/>
      <c r="S4" s="27"/>
      <c r="T4" s="27"/>
      <c r="U4" s="27"/>
      <c r="V4" s="27"/>
      <c r="W4" s="27"/>
      <c r="X4" s="27"/>
      <c r="Y4" s="27"/>
    </row>
    <row r="5" spans="1:25" ht="14.25" x14ac:dyDescent="0.45">
      <c r="A5" s="183" t="s">
        <v>24</v>
      </c>
      <c r="B5" s="31">
        <v>2</v>
      </c>
      <c r="C5" s="31">
        <f t="shared" si="0"/>
        <v>20</v>
      </c>
      <c r="D5" s="31">
        <f t="shared" si="1"/>
        <v>20</v>
      </c>
      <c r="E5" s="31"/>
      <c r="F5" s="31">
        <v>20</v>
      </c>
      <c r="G5" s="31"/>
      <c r="H5" s="31">
        <v>20</v>
      </c>
      <c r="I5" s="31"/>
      <c r="J5" s="31">
        <f t="shared" si="2"/>
        <v>20</v>
      </c>
      <c r="K5" s="31"/>
      <c r="L5" s="31">
        <v>20</v>
      </c>
      <c r="M5" s="31"/>
      <c r="N5" s="31">
        <v>20</v>
      </c>
      <c r="O5" s="31">
        <v>20</v>
      </c>
      <c r="Q5" s="27"/>
      <c r="R5" s="27"/>
      <c r="S5" s="27"/>
      <c r="T5" s="27"/>
      <c r="U5" s="27"/>
      <c r="V5" s="27"/>
      <c r="W5" s="27"/>
      <c r="X5" s="27"/>
      <c r="Y5" s="27"/>
    </row>
    <row r="6" spans="1:25" ht="15" customHeight="1" x14ac:dyDescent="0.45">
      <c r="A6" s="183" t="s">
        <v>26</v>
      </c>
      <c r="B6" s="31">
        <v>2</v>
      </c>
      <c r="C6" s="31">
        <f t="shared" si="0"/>
        <v>20</v>
      </c>
      <c r="D6" s="31">
        <f t="shared" si="1"/>
        <v>20</v>
      </c>
      <c r="E6" s="31"/>
      <c r="F6" s="31">
        <v>20</v>
      </c>
      <c r="G6" s="31"/>
      <c r="H6" s="31">
        <v>20</v>
      </c>
      <c r="I6" s="109"/>
      <c r="J6" s="31">
        <f t="shared" si="2"/>
        <v>20</v>
      </c>
      <c r="K6" s="109"/>
      <c r="L6" s="31">
        <v>20</v>
      </c>
      <c r="M6" s="31"/>
      <c r="N6" s="31">
        <v>20</v>
      </c>
      <c r="O6" s="31">
        <v>20</v>
      </c>
    </row>
    <row r="7" spans="1:25" ht="15" customHeight="1" x14ac:dyDescent="0.45">
      <c r="A7" s="183" t="s">
        <v>47</v>
      </c>
      <c r="B7" s="31">
        <v>2</v>
      </c>
      <c r="C7" s="31">
        <f t="shared" si="0"/>
        <v>20</v>
      </c>
      <c r="D7" s="31">
        <f t="shared" si="1"/>
        <v>20</v>
      </c>
      <c r="E7" s="31"/>
      <c r="F7" s="31">
        <v>18</v>
      </c>
      <c r="G7" s="31">
        <v>2</v>
      </c>
      <c r="H7" s="31">
        <v>20</v>
      </c>
      <c r="I7" s="109"/>
      <c r="J7" s="31">
        <f t="shared" si="2"/>
        <v>20</v>
      </c>
      <c r="K7" s="109"/>
      <c r="L7" s="31">
        <v>20</v>
      </c>
      <c r="M7" s="31"/>
      <c r="N7" s="31">
        <v>20</v>
      </c>
      <c r="O7" s="31">
        <v>20</v>
      </c>
    </row>
    <row r="8" spans="1:25" ht="15" customHeight="1" x14ac:dyDescent="0.45">
      <c r="A8" s="183" t="s">
        <v>62</v>
      </c>
      <c r="B8" s="31">
        <v>2</v>
      </c>
      <c r="C8" s="31">
        <f t="shared" si="0"/>
        <v>20</v>
      </c>
      <c r="D8" s="31">
        <f t="shared" si="1"/>
        <v>20</v>
      </c>
      <c r="E8" s="31"/>
      <c r="F8" s="31">
        <v>18</v>
      </c>
      <c r="G8" s="31">
        <v>2</v>
      </c>
      <c r="H8" s="31">
        <v>20</v>
      </c>
      <c r="I8" s="109"/>
      <c r="J8" s="31">
        <f t="shared" si="2"/>
        <v>20</v>
      </c>
      <c r="K8" s="109"/>
      <c r="L8" s="31">
        <v>20</v>
      </c>
      <c r="M8" s="31"/>
      <c r="N8" s="31">
        <v>20</v>
      </c>
      <c r="O8" s="31">
        <v>20</v>
      </c>
    </row>
    <row r="9" spans="1:25" ht="15" customHeight="1" x14ac:dyDescent="0.45">
      <c r="A9" s="183" t="s">
        <v>86</v>
      </c>
      <c r="B9" s="31" t="s">
        <v>25</v>
      </c>
      <c r="C9" s="31" t="s">
        <v>25</v>
      </c>
      <c r="D9" s="31" t="s">
        <v>25</v>
      </c>
      <c r="E9" s="31"/>
      <c r="F9" s="31" t="s">
        <v>25</v>
      </c>
      <c r="G9" s="31"/>
      <c r="H9" s="31" t="s">
        <v>25</v>
      </c>
      <c r="I9" s="109"/>
      <c r="J9" s="31" t="s">
        <v>25</v>
      </c>
      <c r="K9" s="109" t="s">
        <v>25</v>
      </c>
      <c r="L9" s="31" t="s">
        <v>25</v>
      </c>
      <c r="M9" s="31"/>
      <c r="N9" s="31" t="s">
        <v>25</v>
      </c>
      <c r="O9" s="31" t="s">
        <v>25</v>
      </c>
    </row>
    <row r="10" spans="1:25" ht="15" customHeight="1" x14ac:dyDescent="0.45">
      <c r="A10" s="31" t="s">
        <v>87</v>
      </c>
      <c r="B10" s="31">
        <v>2</v>
      </c>
      <c r="C10" s="31">
        <f>+B10*10</f>
        <v>20</v>
      </c>
      <c r="D10" s="31">
        <f>+B10*10</f>
        <v>20</v>
      </c>
      <c r="E10" s="31"/>
      <c r="F10" s="31">
        <v>17</v>
      </c>
      <c r="G10" s="31">
        <v>3</v>
      </c>
      <c r="H10" s="31">
        <v>20</v>
      </c>
      <c r="I10" s="109"/>
      <c r="J10" s="31">
        <f>+B10*10</f>
        <v>20</v>
      </c>
      <c r="K10" s="109"/>
      <c r="L10" s="31">
        <v>20</v>
      </c>
      <c r="M10" s="31"/>
      <c r="N10" s="31">
        <v>20</v>
      </c>
      <c r="O10" s="31">
        <v>20</v>
      </c>
    </row>
    <row r="11" spans="1:25" ht="15" customHeight="1" x14ac:dyDescent="0.45">
      <c r="A11" s="31" t="s">
        <v>88</v>
      </c>
      <c r="B11" s="31">
        <v>2</v>
      </c>
      <c r="C11" s="31">
        <f>+B11*10</f>
        <v>20</v>
      </c>
      <c r="D11" s="31">
        <f>+B11*10</f>
        <v>20</v>
      </c>
      <c r="E11" s="31"/>
      <c r="F11" s="31">
        <v>17</v>
      </c>
      <c r="G11" s="31">
        <v>3</v>
      </c>
      <c r="H11" s="31">
        <v>20</v>
      </c>
      <c r="I11" s="109"/>
      <c r="J11" s="31">
        <f>+B11*10</f>
        <v>20</v>
      </c>
      <c r="K11" s="109"/>
      <c r="L11" s="31">
        <v>20</v>
      </c>
      <c r="M11" s="31"/>
      <c r="N11" s="31">
        <v>20</v>
      </c>
      <c r="O11" s="31">
        <v>20</v>
      </c>
    </row>
    <row r="12" spans="1:25" ht="15" customHeight="1" x14ac:dyDescent="0.45">
      <c r="A12" s="31" t="s">
        <v>75</v>
      </c>
      <c r="B12" s="31">
        <v>3</v>
      </c>
      <c r="C12" s="31">
        <f>+B12*10</f>
        <v>30</v>
      </c>
      <c r="D12" s="31">
        <f>+B12*10</f>
        <v>30</v>
      </c>
      <c r="E12" s="31"/>
      <c r="F12" s="31">
        <v>30</v>
      </c>
      <c r="G12" s="31"/>
      <c r="H12" s="31">
        <v>30</v>
      </c>
      <c r="I12" s="109"/>
      <c r="J12" s="31">
        <f>+B12*10</f>
        <v>30</v>
      </c>
      <c r="K12" s="109"/>
      <c r="L12" s="31">
        <v>30</v>
      </c>
      <c r="M12" s="31"/>
      <c r="N12" s="31">
        <v>30</v>
      </c>
      <c r="O12" s="31">
        <v>30</v>
      </c>
    </row>
    <row r="13" spans="1:25" ht="15" customHeight="1" x14ac:dyDescent="0.45">
      <c r="A13" s="31" t="s">
        <v>89</v>
      </c>
      <c r="B13" s="31">
        <v>10</v>
      </c>
      <c r="C13" s="31">
        <f>+B13*10</f>
        <v>100</v>
      </c>
      <c r="D13" s="31">
        <f>+B13*10</f>
        <v>100</v>
      </c>
      <c r="E13" s="31"/>
      <c r="F13" s="31">
        <v>100</v>
      </c>
      <c r="G13" s="31"/>
      <c r="H13" s="31">
        <v>100</v>
      </c>
      <c r="I13" s="109"/>
      <c r="J13" s="31">
        <f>+B13*10</f>
        <v>100</v>
      </c>
      <c r="K13" s="109"/>
      <c r="L13" s="31">
        <v>100</v>
      </c>
      <c r="M13" s="31"/>
      <c r="N13" s="31">
        <v>100</v>
      </c>
      <c r="O13" s="31">
        <v>100</v>
      </c>
    </row>
    <row r="14" spans="1:25" ht="15" customHeight="1" x14ac:dyDescent="0.45">
      <c r="A14" s="31" t="s">
        <v>90</v>
      </c>
      <c r="B14" s="31">
        <v>2</v>
      </c>
      <c r="C14" s="31">
        <f>+B14*10</f>
        <v>20</v>
      </c>
      <c r="D14" s="31">
        <f>+B14*10</f>
        <v>20</v>
      </c>
      <c r="E14" s="31"/>
      <c r="F14" s="31">
        <v>17</v>
      </c>
      <c r="G14" s="31">
        <v>3</v>
      </c>
      <c r="H14" s="31">
        <v>20</v>
      </c>
      <c r="I14" s="109"/>
      <c r="J14" s="31">
        <f>+B14*10</f>
        <v>20</v>
      </c>
      <c r="K14" s="109"/>
      <c r="L14" s="31">
        <v>20</v>
      </c>
      <c r="M14" s="31"/>
      <c r="N14" s="31">
        <v>20</v>
      </c>
      <c r="O14" s="31">
        <v>20</v>
      </c>
    </row>
    <row r="15" spans="1:25" ht="15" customHeight="1" x14ac:dyDescent="0.45">
      <c r="A15" s="183" t="s">
        <v>29</v>
      </c>
      <c r="B15" s="31">
        <v>2</v>
      </c>
      <c r="C15" s="31">
        <f t="shared" si="0"/>
        <v>20</v>
      </c>
      <c r="D15" s="31">
        <f t="shared" si="1"/>
        <v>20</v>
      </c>
      <c r="E15" s="31"/>
      <c r="F15" s="31">
        <v>17</v>
      </c>
      <c r="G15" s="31">
        <v>3</v>
      </c>
      <c r="H15" s="31">
        <v>20</v>
      </c>
      <c r="I15" s="109"/>
      <c r="J15" s="31">
        <f t="shared" si="2"/>
        <v>20</v>
      </c>
      <c r="K15" s="109"/>
      <c r="L15" s="31">
        <v>20</v>
      </c>
      <c r="M15" s="31"/>
      <c r="N15" s="31">
        <v>20</v>
      </c>
      <c r="O15" s="31">
        <v>20</v>
      </c>
    </row>
    <row r="16" spans="1:25" ht="15" customHeight="1" x14ac:dyDescent="0.45">
      <c r="A16" s="190"/>
      <c r="B16" s="21"/>
      <c r="C16" s="109"/>
      <c r="D16" s="109"/>
      <c r="E16" s="141"/>
      <c r="F16" s="31"/>
      <c r="G16" s="31"/>
      <c r="H16" s="31"/>
      <c r="I16" s="109"/>
      <c r="J16" s="109"/>
      <c r="K16" s="109"/>
      <c r="L16" s="31"/>
      <c r="M16" s="31"/>
      <c r="N16" s="31"/>
      <c r="O16" s="31">
        <f t="shared" ref="O16" si="3">+B16*125</f>
        <v>0</v>
      </c>
    </row>
    <row r="17" spans="1:15" ht="15" customHeight="1" x14ac:dyDescent="0.45">
      <c r="A17" s="2" t="s">
        <v>18</v>
      </c>
      <c r="B17" s="25">
        <f>SUM(B3:B16)</f>
        <v>32</v>
      </c>
      <c r="C17" s="22" t="s">
        <v>40</v>
      </c>
      <c r="D17" s="22" t="s">
        <v>25</v>
      </c>
      <c r="E17" s="22"/>
      <c r="F17" s="22"/>
      <c r="G17" s="22">
        <f>SUM(G3:G16)</f>
        <v>16</v>
      </c>
      <c r="H17" s="22" t="s">
        <v>25</v>
      </c>
      <c r="I17" s="22"/>
      <c r="J17" s="22" t="s">
        <v>25</v>
      </c>
      <c r="K17" s="22"/>
      <c r="L17" s="22"/>
      <c r="M17" s="22">
        <f>SUM(M4:M16)</f>
        <v>0</v>
      </c>
      <c r="N17" s="6"/>
      <c r="O17" s="6">
        <f>SUM(O3:O15)</f>
        <v>320</v>
      </c>
    </row>
    <row r="18" spans="1:15" ht="15" customHeight="1" x14ac:dyDescent="0.45">
      <c r="A18" s="23"/>
      <c r="B18" s="263"/>
      <c r="C18" s="262"/>
      <c r="D18" s="27"/>
      <c r="E18" s="27"/>
      <c r="F18" s="27"/>
      <c r="G18" s="27"/>
      <c r="H18" s="27"/>
      <c r="I18" s="27"/>
      <c r="J18" s="27"/>
      <c r="K18" s="10"/>
      <c r="L18" s="10"/>
      <c r="M18" s="10"/>
      <c r="N18" s="10"/>
      <c r="O18" s="27"/>
    </row>
    <row r="19" spans="1:15" ht="15" customHeight="1" x14ac:dyDescent="0.45">
      <c r="A19" s="10"/>
      <c r="B19" s="261"/>
      <c r="C19" s="262"/>
      <c r="D19" s="27"/>
      <c r="E19" s="27"/>
      <c r="F19" s="27"/>
      <c r="G19" s="27"/>
      <c r="H19" s="27"/>
      <c r="I19" s="27"/>
      <c r="J19" s="27"/>
      <c r="K19" s="10"/>
      <c r="L19" s="10"/>
      <c r="M19" s="10"/>
      <c r="N19" s="10"/>
      <c r="O19" s="27"/>
    </row>
  </sheetData>
  <sortState xmlns:xlrd2="http://schemas.microsoft.com/office/spreadsheetml/2017/richdata2" ref="A10:P14">
    <sortCondition ref="A10:A14"/>
  </sortState>
  <mergeCells count="2">
    <mergeCell ref="B19:C19"/>
    <mergeCell ref="B18:C18"/>
  </mergeCells>
  <pageMargins left="0.7" right="0.7" top="0.75" bottom="0.75" header="0.3" footer="0.3"/>
  <pageSetup paperSize="9" scale="8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04E8-F382-48EA-B67E-015993C92FBC}">
  <sheetPr>
    <tabColor theme="0"/>
    <pageSetUpPr fitToPage="1"/>
  </sheetPr>
  <dimension ref="A1:J21"/>
  <sheetViews>
    <sheetView tabSelected="1" zoomScale="110" zoomScaleNormal="110" workbookViewId="0">
      <selection activeCell="U14" sqref="U14"/>
    </sheetView>
  </sheetViews>
  <sheetFormatPr defaultColWidth="15.1328125" defaultRowHeight="15" customHeight="1" x14ac:dyDescent="0.45"/>
  <cols>
    <col min="1" max="1" width="44.73046875" customWidth="1"/>
    <col min="2" max="2" width="15" customWidth="1"/>
    <col min="3" max="7" width="6.59765625" customWidth="1"/>
    <col min="8" max="8" width="8.1328125" customWidth="1"/>
    <col min="9" max="9" width="8" customWidth="1"/>
    <col min="10" max="10" width="12" customWidth="1"/>
    <col min="11" max="11" width="5.59765625" customWidth="1"/>
    <col min="12" max="19" width="4" customWidth="1"/>
    <col min="20" max="20" width="3.3984375" customWidth="1"/>
    <col min="21" max="26" width="6.59765625" customWidth="1"/>
    <col min="27" max="30" width="13.265625" customWidth="1"/>
  </cols>
  <sheetData>
    <row r="1" spans="1:10" ht="54" customHeight="1" x14ac:dyDescent="0.55000000000000004">
      <c r="A1" s="209" t="s">
        <v>86</v>
      </c>
      <c r="B1" s="208"/>
      <c r="C1" s="193" t="s">
        <v>6</v>
      </c>
      <c r="D1" s="264" t="s">
        <v>7</v>
      </c>
      <c r="E1" s="265"/>
      <c r="F1" s="266"/>
      <c r="G1" s="267" t="s">
        <v>11</v>
      </c>
      <c r="H1" s="268"/>
      <c r="I1" s="269"/>
      <c r="J1" s="200"/>
    </row>
    <row r="2" spans="1:10" ht="14.65" thickBot="1" x14ac:dyDescent="0.5">
      <c r="A2" s="212" t="s">
        <v>14</v>
      </c>
      <c r="B2" s="201" t="s">
        <v>48</v>
      </c>
      <c r="C2" s="201" t="s">
        <v>16</v>
      </c>
      <c r="D2" s="202" t="s">
        <v>16</v>
      </c>
      <c r="E2" s="203" t="s">
        <v>17</v>
      </c>
      <c r="F2" s="204" t="s">
        <v>49</v>
      </c>
      <c r="G2" s="205" t="s">
        <v>16</v>
      </c>
      <c r="H2" s="206" t="s">
        <v>17</v>
      </c>
      <c r="I2" s="207" t="s">
        <v>49</v>
      </c>
      <c r="J2" s="230" t="s">
        <v>50</v>
      </c>
    </row>
    <row r="3" spans="1:10" ht="14.25" x14ac:dyDescent="0.45">
      <c r="A3" s="213" t="s">
        <v>21</v>
      </c>
      <c r="B3" s="214">
        <v>1</v>
      </c>
      <c r="C3" s="214">
        <v>60</v>
      </c>
      <c r="D3" s="215">
        <v>60</v>
      </c>
      <c r="E3" s="216"/>
      <c r="F3" s="217">
        <f>D3+E3</f>
        <v>60</v>
      </c>
      <c r="G3" s="218">
        <v>42</v>
      </c>
      <c r="H3" s="219">
        <v>18</v>
      </c>
      <c r="I3" s="220">
        <f>G3+H3</f>
        <v>60</v>
      </c>
      <c r="J3" s="214">
        <f>C3+F3+I3</f>
        <v>180</v>
      </c>
    </row>
    <row r="4" spans="1:10" ht="14.25" x14ac:dyDescent="0.45">
      <c r="A4" s="210" t="s">
        <v>22</v>
      </c>
      <c r="B4" s="221">
        <v>2</v>
      </c>
      <c r="C4" s="221">
        <v>120</v>
      </c>
      <c r="D4" s="222">
        <v>120</v>
      </c>
      <c r="E4" s="223"/>
      <c r="F4" s="217">
        <f t="shared" ref="F4:F15" si="0">D4+E4</f>
        <v>120</v>
      </c>
      <c r="G4" s="225">
        <v>84</v>
      </c>
      <c r="H4" s="226">
        <v>36</v>
      </c>
      <c r="I4" s="220">
        <f t="shared" ref="I4:I15" si="1">G4+H4</f>
        <v>120</v>
      </c>
      <c r="J4" s="221">
        <f t="shared" ref="J4:J15" si="2">C4+F4+I4</f>
        <v>360</v>
      </c>
    </row>
    <row r="5" spans="1:10" ht="14.25" x14ac:dyDescent="0.45">
      <c r="A5" s="210" t="s">
        <v>24</v>
      </c>
      <c r="B5" s="221">
        <v>2</v>
      </c>
      <c r="C5" s="221">
        <v>120</v>
      </c>
      <c r="D5" s="222">
        <v>120</v>
      </c>
      <c r="E5" s="223"/>
      <c r="F5" s="217">
        <f t="shared" si="0"/>
        <v>120</v>
      </c>
      <c r="G5" s="225">
        <v>120</v>
      </c>
      <c r="H5" s="226"/>
      <c r="I5" s="220">
        <f t="shared" si="1"/>
        <v>120</v>
      </c>
      <c r="J5" s="221">
        <f t="shared" si="2"/>
        <v>360</v>
      </c>
    </row>
    <row r="6" spans="1:10" ht="15" customHeight="1" x14ac:dyDescent="0.45">
      <c r="A6" s="210" t="s">
        <v>26</v>
      </c>
      <c r="B6" s="221">
        <v>2</v>
      </c>
      <c r="C6" s="221">
        <v>120</v>
      </c>
      <c r="D6" s="222">
        <v>120</v>
      </c>
      <c r="E6" s="223"/>
      <c r="F6" s="217">
        <f t="shared" si="0"/>
        <v>120</v>
      </c>
      <c r="G6" s="225">
        <v>120</v>
      </c>
      <c r="H6" s="226"/>
      <c r="I6" s="220">
        <f t="shared" si="1"/>
        <v>120</v>
      </c>
      <c r="J6" s="221">
        <f t="shared" si="2"/>
        <v>360</v>
      </c>
    </row>
    <row r="7" spans="1:10" ht="15" customHeight="1" x14ac:dyDescent="0.45">
      <c r="A7" s="210" t="s">
        <v>47</v>
      </c>
      <c r="B7" s="221">
        <v>2</v>
      </c>
      <c r="C7" s="221">
        <v>120</v>
      </c>
      <c r="D7" s="222">
        <v>84</v>
      </c>
      <c r="E7" s="223">
        <v>36</v>
      </c>
      <c r="F7" s="217">
        <f t="shared" si="0"/>
        <v>120</v>
      </c>
      <c r="G7" s="225">
        <v>84</v>
      </c>
      <c r="H7" s="226">
        <v>36</v>
      </c>
      <c r="I7" s="220">
        <f t="shared" si="1"/>
        <v>120</v>
      </c>
      <c r="J7" s="221">
        <f t="shared" si="2"/>
        <v>360</v>
      </c>
    </row>
    <row r="8" spans="1:10" ht="15" customHeight="1" x14ac:dyDescent="0.45">
      <c r="A8" s="210" t="s">
        <v>62</v>
      </c>
      <c r="B8" s="221">
        <v>2</v>
      </c>
      <c r="C8" s="221">
        <v>120</v>
      </c>
      <c r="D8" s="222">
        <v>84</v>
      </c>
      <c r="E8" s="223">
        <v>36</v>
      </c>
      <c r="F8" s="217">
        <f t="shared" si="0"/>
        <v>120</v>
      </c>
      <c r="G8" s="225">
        <v>84</v>
      </c>
      <c r="H8" s="226">
        <v>36</v>
      </c>
      <c r="I8" s="220">
        <f t="shared" si="1"/>
        <v>120</v>
      </c>
      <c r="J8" s="221">
        <f t="shared" si="2"/>
        <v>360</v>
      </c>
    </row>
    <row r="9" spans="1:10" ht="15" customHeight="1" x14ac:dyDescent="0.45">
      <c r="A9" s="210" t="s">
        <v>86</v>
      </c>
      <c r="B9" s="221" t="s">
        <v>25</v>
      </c>
      <c r="C9" s="221" t="s">
        <v>25</v>
      </c>
      <c r="D9" s="222" t="s">
        <v>25</v>
      </c>
      <c r="E9" s="223" t="s">
        <v>25</v>
      </c>
      <c r="F9" s="217"/>
      <c r="G9" s="225" t="s">
        <v>25</v>
      </c>
      <c r="H9" s="226"/>
      <c r="I9" s="220"/>
      <c r="J9" s="221"/>
    </row>
    <row r="10" spans="1:10" ht="15" customHeight="1" x14ac:dyDescent="0.45">
      <c r="A10" s="195" t="s">
        <v>87</v>
      </c>
      <c r="B10" s="221">
        <v>2</v>
      </c>
      <c r="C10" s="221">
        <v>120</v>
      </c>
      <c r="D10" s="222">
        <v>84</v>
      </c>
      <c r="E10" s="223">
        <v>36</v>
      </c>
      <c r="F10" s="217">
        <f t="shared" si="0"/>
        <v>120</v>
      </c>
      <c r="G10" s="225">
        <v>120</v>
      </c>
      <c r="H10" s="226"/>
      <c r="I10" s="220">
        <f t="shared" si="1"/>
        <v>120</v>
      </c>
      <c r="J10" s="221">
        <f t="shared" si="2"/>
        <v>360</v>
      </c>
    </row>
    <row r="11" spans="1:10" ht="15" customHeight="1" x14ac:dyDescent="0.45">
      <c r="A11" s="195" t="s">
        <v>88</v>
      </c>
      <c r="B11" s="221">
        <v>2</v>
      </c>
      <c r="C11" s="221">
        <v>120</v>
      </c>
      <c r="D11" s="222">
        <v>84</v>
      </c>
      <c r="E11" s="223">
        <v>36</v>
      </c>
      <c r="F11" s="217">
        <f t="shared" si="0"/>
        <v>120</v>
      </c>
      <c r="G11" s="225">
        <v>120</v>
      </c>
      <c r="H11" s="226"/>
      <c r="I11" s="220">
        <f t="shared" si="1"/>
        <v>120</v>
      </c>
      <c r="J11" s="221">
        <f t="shared" si="2"/>
        <v>360</v>
      </c>
    </row>
    <row r="12" spans="1:10" ht="15" customHeight="1" x14ac:dyDescent="0.45">
      <c r="A12" s="195" t="s">
        <v>75</v>
      </c>
      <c r="B12" s="221">
        <v>3</v>
      </c>
      <c r="C12" s="221">
        <v>180</v>
      </c>
      <c r="D12" s="222">
        <v>180</v>
      </c>
      <c r="E12" s="223"/>
      <c r="F12" s="217">
        <f t="shared" si="0"/>
        <v>180</v>
      </c>
      <c r="G12" s="225">
        <v>180</v>
      </c>
      <c r="H12" s="226"/>
      <c r="I12" s="220">
        <f t="shared" si="1"/>
        <v>180</v>
      </c>
      <c r="J12" s="221">
        <f t="shared" si="2"/>
        <v>540</v>
      </c>
    </row>
    <row r="13" spans="1:10" ht="15" customHeight="1" x14ac:dyDescent="0.45">
      <c r="A13" s="195" t="s">
        <v>89</v>
      </c>
      <c r="B13" s="221">
        <v>10</v>
      </c>
      <c r="C13" s="221">
        <v>600</v>
      </c>
      <c r="D13" s="222">
        <v>600</v>
      </c>
      <c r="E13" s="223"/>
      <c r="F13" s="217">
        <f t="shared" si="0"/>
        <v>600</v>
      </c>
      <c r="G13" s="225">
        <v>600</v>
      </c>
      <c r="H13" s="226"/>
      <c r="I13" s="220">
        <f t="shared" si="1"/>
        <v>600</v>
      </c>
      <c r="J13" s="221">
        <f t="shared" si="2"/>
        <v>1800</v>
      </c>
    </row>
    <row r="14" spans="1:10" ht="15" customHeight="1" x14ac:dyDescent="0.45">
      <c r="A14" s="195" t="s">
        <v>90</v>
      </c>
      <c r="B14" s="221">
        <v>2</v>
      </c>
      <c r="C14" s="221">
        <v>120</v>
      </c>
      <c r="D14" s="222">
        <v>84</v>
      </c>
      <c r="E14" s="223">
        <v>36</v>
      </c>
      <c r="F14" s="217">
        <f t="shared" si="0"/>
        <v>120</v>
      </c>
      <c r="G14" s="225">
        <v>120</v>
      </c>
      <c r="H14" s="226"/>
      <c r="I14" s="220">
        <f t="shared" si="1"/>
        <v>120</v>
      </c>
      <c r="J14" s="221">
        <f t="shared" si="2"/>
        <v>360</v>
      </c>
    </row>
    <row r="15" spans="1:10" ht="15" customHeight="1" x14ac:dyDescent="0.45">
      <c r="A15" s="210" t="s">
        <v>29</v>
      </c>
      <c r="B15" s="221">
        <v>2</v>
      </c>
      <c r="C15" s="221">
        <v>120</v>
      </c>
      <c r="D15" s="222">
        <v>84</v>
      </c>
      <c r="E15" s="223">
        <v>36</v>
      </c>
      <c r="F15" s="217">
        <f t="shared" si="0"/>
        <v>120</v>
      </c>
      <c r="G15" s="225">
        <v>84</v>
      </c>
      <c r="H15" s="226">
        <v>36</v>
      </c>
      <c r="I15" s="220">
        <f t="shared" si="1"/>
        <v>120</v>
      </c>
      <c r="J15" s="221">
        <f t="shared" si="2"/>
        <v>360</v>
      </c>
    </row>
    <row r="16" spans="1:10" ht="15" customHeight="1" x14ac:dyDescent="0.45">
      <c r="A16" s="211"/>
      <c r="B16" s="194"/>
      <c r="C16" s="228"/>
      <c r="D16" s="229"/>
      <c r="E16" s="223"/>
      <c r="F16" s="224"/>
      <c r="G16" s="229"/>
      <c r="H16" s="226"/>
      <c r="I16" s="227"/>
      <c r="J16" s="221"/>
    </row>
    <row r="17" spans="1:10" ht="15" customHeight="1" thickBot="1" x14ac:dyDescent="0.5">
      <c r="A17" s="212" t="s">
        <v>18</v>
      </c>
      <c r="B17" s="201">
        <f>SUM(B3:B16)</f>
        <v>32</v>
      </c>
      <c r="C17" s="196" t="s">
        <v>40</v>
      </c>
      <c r="D17" s="197" t="s">
        <v>25</v>
      </c>
      <c r="E17" s="198"/>
      <c r="F17" s="199"/>
      <c r="G17" s="197" t="s">
        <v>25</v>
      </c>
      <c r="H17" s="198"/>
      <c r="I17" s="199"/>
      <c r="J17" s="201">
        <f>SUM(J3:J15)</f>
        <v>5760</v>
      </c>
    </row>
    <row r="18" spans="1:10" ht="15" customHeight="1" x14ac:dyDescent="0.45">
      <c r="A18" s="23"/>
      <c r="B18" s="263"/>
      <c r="C18" s="262"/>
      <c r="D18" s="27"/>
      <c r="E18" s="27"/>
      <c r="F18" s="27"/>
      <c r="G18" s="27"/>
      <c r="H18" s="10"/>
      <c r="I18" s="10"/>
      <c r="J18" s="27"/>
    </row>
    <row r="19" spans="1:10" ht="15" customHeight="1" x14ac:dyDescent="0.45">
      <c r="A19" s="10"/>
      <c r="B19" s="261"/>
      <c r="C19" s="262"/>
      <c r="D19" s="279" t="s">
        <v>192</v>
      </c>
      <c r="E19" s="27"/>
      <c r="F19" s="27"/>
      <c r="G19" s="27"/>
      <c r="H19" s="10"/>
      <c r="I19" s="10"/>
      <c r="J19" s="106"/>
    </row>
    <row r="21" spans="1:10" ht="15" customHeight="1" x14ac:dyDescent="0.45">
      <c r="D21" s="24" t="s">
        <v>193</v>
      </c>
    </row>
  </sheetData>
  <mergeCells count="4">
    <mergeCell ref="B18:C18"/>
    <mergeCell ref="B19:C19"/>
    <mergeCell ref="D1:F1"/>
    <mergeCell ref="G1:I1"/>
  </mergeCells>
  <pageMargins left="0.7" right="0.7" top="0.75" bottom="0.75" header="0.3" footer="0.3"/>
  <pageSetup paperSize="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9"/>
  <sheetViews>
    <sheetView showGridLines="0" workbookViewId="0">
      <selection activeCell="N4" sqref="N4"/>
    </sheetView>
  </sheetViews>
  <sheetFormatPr defaultColWidth="15.1328125" defaultRowHeight="15" customHeight="1" x14ac:dyDescent="0.45"/>
  <cols>
    <col min="1" max="1" width="36.1328125" customWidth="1"/>
    <col min="2" max="2" width="7.73046875" customWidth="1"/>
    <col min="3" max="3" width="7.86328125" customWidth="1"/>
    <col min="4" max="4" width="8.265625" customWidth="1"/>
    <col min="5" max="5" width="7.1328125" customWidth="1"/>
    <col min="6" max="6" width="6.86328125" customWidth="1"/>
    <col min="7" max="7" width="9.59765625" customWidth="1"/>
    <col min="8" max="8" width="2.265625" customWidth="1"/>
    <col min="9" max="9" width="8.86328125" customWidth="1"/>
    <col min="10" max="10" width="8.59765625" customWidth="1"/>
    <col min="11" max="11" width="9.3984375" customWidth="1"/>
    <col min="12" max="12" width="6.1328125" customWidth="1"/>
    <col min="13" max="13" width="9.265625" customWidth="1"/>
    <col min="14" max="14" width="10.3984375" customWidth="1"/>
  </cols>
  <sheetData>
    <row r="1" spans="1:14" ht="39" customHeight="1" x14ac:dyDescent="0.55000000000000004">
      <c r="A1" s="159" t="s">
        <v>91</v>
      </c>
      <c r="B1" s="19" t="s">
        <v>5</v>
      </c>
      <c r="C1" s="20" t="s">
        <v>6</v>
      </c>
      <c r="D1" s="20" t="s">
        <v>7</v>
      </c>
      <c r="E1" s="20" t="s">
        <v>8</v>
      </c>
      <c r="F1" s="20" t="s">
        <v>35</v>
      </c>
      <c r="G1" s="20" t="s">
        <v>10</v>
      </c>
      <c r="H1" s="20"/>
      <c r="I1" s="20" t="s">
        <v>11</v>
      </c>
      <c r="J1" s="20" t="s">
        <v>12</v>
      </c>
      <c r="K1" s="143" t="s">
        <v>13</v>
      </c>
      <c r="L1" s="144" t="s">
        <v>36</v>
      </c>
      <c r="M1" s="144" t="s">
        <v>37</v>
      </c>
      <c r="N1" s="143"/>
    </row>
    <row r="2" spans="1:14" ht="15" customHeight="1" x14ac:dyDescent="0.45">
      <c r="A2" s="2" t="s">
        <v>14</v>
      </c>
      <c r="B2" s="21" t="s">
        <v>38</v>
      </c>
      <c r="C2" s="6" t="s">
        <v>6</v>
      </c>
      <c r="D2" s="6" t="s">
        <v>7</v>
      </c>
      <c r="E2" s="6"/>
      <c r="F2" s="6" t="s">
        <v>25</v>
      </c>
      <c r="G2" s="6" t="s">
        <v>10</v>
      </c>
      <c r="H2" s="6"/>
      <c r="I2" s="6" t="s">
        <v>11</v>
      </c>
      <c r="J2" s="6" t="s">
        <v>12</v>
      </c>
      <c r="K2" s="36"/>
      <c r="L2" s="36" t="s">
        <v>25</v>
      </c>
      <c r="M2" s="36" t="s">
        <v>37</v>
      </c>
      <c r="N2" s="148" t="s">
        <v>39</v>
      </c>
    </row>
    <row r="3" spans="1:14" ht="15" customHeight="1" x14ac:dyDescent="0.45">
      <c r="A3" s="152" t="s">
        <v>91</v>
      </c>
      <c r="B3" s="81" t="s">
        <v>25</v>
      </c>
      <c r="C3" s="31" t="s">
        <v>25</v>
      </c>
      <c r="D3" s="31" t="s">
        <v>25</v>
      </c>
      <c r="E3" s="31" t="s">
        <v>25</v>
      </c>
      <c r="F3" s="31"/>
      <c r="G3" s="31" t="s">
        <v>25</v>
      </c>
      <c r="H3" s="31"/>
      <c r="I3" s="31" t="s">
        <v>25</v>
      </c>
      <c r="J3" s="31" t="s">
        <v>25</v>
      </c>
      <c r="K3" s="31" t="s">
        <v>25</v>
      </c>
      <c r="L3" s="31" t="s">
        <v>25</v>
      </c>
      <c r="M3" s="31" t="s">
        <v>25</v>
      </c>
      <c r="N3" s="31" t="s">
        <v>25</v>
      </c>
    </row>
    <row r="4" spans="1:14" ht="15" customHeight="1" x14ac:dyDescent="0.45">
      <c r="A4" s="152" t="s">
        <v>92</v>
      </c>
      <c r="B4" s="81">
        <v>2</v>
      </c>
      <c r="C4" s="31">
        <v>20</v>
      </c>
      <c r="D4" s="31">
        <v>20</v>
      </c>
      <c r="E4" s="31">
        <v>17</v>
      </c>
      <c r="F4" s="31">
        <v>3</v>
      </c>
      <c r="G4" s="31">
        <f>+E4+F4</f>
        <v>20</v>
      </c>
      <c r="H4" s="31"/>
      <c r="I4" s="31">
        <v>20</v>
      </c>
      <c r="J4" s="31">
        <v>20</v>
      </c>
      <c r="K4" s="31">
        <f>+E4*1.5</f>
        <v>25.5</v>
      </c>
      <c r="L4" s="31"/>
      <c r="M4" s="31">
        <f>+G4*1.5</f>
        <v>30</v>
      </c>
      <c r="N4" s="31">
        <f>+G4+M4</f>
        <v>50</v>
      </c>
    </row>
    <row r="5" spans="1:14" ht="15" customHeight="1" x14ac:dyDescent="0.45">
      <c r="A5" s="152" t="s">
        <v>93</v>
      </c>
      <c r="B5" s="81">
        <v>3</v>
      </c>
      <c r="C5" s="31">
        <v>30</v>
      </c>
      <c r="D5" s="31">
        <v>30</v>
      </c>
      <c r="E5" s="31">
        <v>30</v>
      </c>
      <c r="F5" s="31"/>
      <c r="G5" s="31">
        <f t="shared" ref="G5:G13" si="0">+E5+F5</f>
        <v>30</v>
      </c>
      <c r="H5" s="31"/>
      <c r="I5" s="31">
        <v>30</v>
      </c>
      <c r="J5" s="31">
        <v>30</v>
      </c>
      <c r="K5" s="31">
        <f t="shared" ref="K5:K13" si="1">+E5*1.5</f>
        <v>45</v>
      </c>
      <c r="L5" s="31"/>
      <c r="M5" s="31">
        <f t="shared" ref="M5:M13" si="2">+G5*1.5</f>
        <v>45</v>
      </c>
      <c r="N5" s="31">
        <f t="shared" ref="N5:N13" si="3">+G5+M5</f>
        <v>75</v>
      </c>
    </row>
    <row r="6" spans="1:14" ht="15" customHeight="1" x14ac:dyDescent="0.45">
      <c r="A6" s="152" t="s">
        <v>94</v>
      </c>
      <c r="B6" s="81">
        <v>14</v>
      </c>
      <c r="C6" s="31">
        <v>140</v>
      </c>
      <c r="D6" s="31">
        <v>140</v>
      </c>
      <c r="E6" s="31">
        <v>131</v>
      </c>
      <c r="F6" s="31">
        <v>9</v>
      </c>
      <c r="G6" s="31">
        <f t="shared" si="0"/>
        <v>140</v>
      </c>
      <c r="H6" s="31"/>
      <c r="I6" s="31">
        <v>140</v>
      </c>
      <c r="J6" s="31">
        <v>140</v>
      </c>
      <c r="K6" s="31">
        <f t="shared" si="1"/>
        <v>196.5</v>
      </c>
      <c r="L6" s="31"/>
      <c r="M6" s="31">
        <f t="shared" si="2"/>
        <v>210</v>
      </c>
      <c r="N6" s="31">
        <f t="shared" si="3"/>
        <v>350</v>
      </c>
    </row>
    <row r="7" spans="1:14" ht="15" customHeight="1" x14ac:dyDescent="0.45">
      <c r="A7" s="179" t="s">
        <v>21</v>
      </c>
      <c r="B7" s="81">
        <v>1</v>
      </c>
      <c r="C7" s="31">
        <f t="shared" ref="C7:C13" si="4">+B7*10</f>
        <v>10</v>
      </c>
      <c r="D7" s="31">
        <v>10</v>
      </c>
      <c r="E7" s="31">
        <v>10</v>
      </c>
      <c r="F7" s="31"/>
      <c r="G7" s="31">
        <f t="shared" si="0"/>
        <v>10</v>
      </c>
      <c r="H7" s="31"/>
      <c r="I7" s="31">
        <v>10</v>
      </c>
      <c r="J7" s="31">
        <v>10</v>
      </c>
      <c r="K7" s="31">
        <f t="shared" si="1"/>
        <v>15</v>
      </c>
      <c r="L7" s="31"/>
      <c r="M7" s="31">
        <f t="shared" si="2"/>
        <v>15</v>
      </c>
      <c r="N7" s="31">
        <f t="shared" si="3"/>
        <v>25</v>
      </c>
    </row>
    <row r="8" spans="1:14" ht="15" customHeight="1" x14ac:dyDescent="0.45">
      <c r="A8" s="179" t="s">
        <v>22</v>
      </c>
      <c r="B8" s="81">
        <v>2</v>
      </c>
      <c r="C8" s="31">
        <f t="shared" si="4"/>
        <v>20</v>
      </c>
      <c r="D8" s="31">
        <v>20</v>
      </c>
      <c r="E8" s="31">
        <v>20</v>
      </c>
      <c r="F8" s="31"/>
      <c r="G8" s="31">
        <f t="shared" si="0"/>
        <v>20</v>
      </c>
      <c r="H8" s="31"/>
      <c r="I8" s="31">
        <v>20</v>
      </c>
      <c r="J8" s="31">
        <v>20</v>
      </c>
      <c r="K8" s="31">
        <f t="shared" si="1"/>
        <v>30</v>
      </c>
      <c r="L8" s="31"/>
      <c r="M8" s="31">
        <f t="shared" si="2"/>
        <v>30</v>
      </c>
      <c r="N8" s="31">
        <f t="shared" si="3"/>
        <v>50</v>
      </c>
    </row>
    <row r="9" spans="1:14" ht="15" customHeight="1" x14ac:dyDescent="0.45">
      <c r="A9" s="179" t="s">
        <v>24</v>
      </c>
      <c r="B9" s="81">
        <v>2</v>
      </c>
      <c r="C9" s="31">
        <f t="shared" si="4"/>
        <v>20</v>
      </c>
      <c r="D9" s="31">
        <v>20</v>
      </c>
      <c r="E9" s="31">
        <v>20</v>
      </c>
      <c r="F9" s="31"/>
      <c r="G9" s="31">
        <f t="shared" si="0"/>
        <v>20</v>
      </c>
      <c r="H9" s="109"/>
      <c r="I9" s="31">
        <v>20</v>
      </c>
      <c r="J9" s="31">
        <v>20</v>
      </c>
      <c r="K9" s="31">
        <f t="shared" si="1"/>
        <v>30</v>
      </c>
      <c r="L9" s="31"/>
      <c r="M9" s="31">
        <f t="shared" si="2"/>
        <v>30</v>
      </c>
      <c r="N9" s="31">
        <f t="shared" si="3"/>
        <v>50</v>
      </c>
    </row>
    <row r="10" spans="1:14" ht="15" customHeight="1" x14ac:dyDescent="0.45">
      <c r="A10" s="179" t="s">
        <v>26</v>
      </c>
      <c r="B10" s="81">
        <v>2</v>
      </c>
      <c r="C10" s="31">
        <f t="shared" si="4"/>
        <v>20</v>
      </c>
      <c r="D10" s="31">
        <v>20</v>
      </c>
      <c r="E10" s="31">
        <v>20</v>
      </c>
      <c r="F10" s="31"/>
      <c r="G10" s="31">
        <f t="shared" si="0"/>
        <v>20</v>
      </c>
      <c r="H10" s="109"/>
      <c r="I10" s="31">
        <v>20</v>
      </c>
      <c r="J10" s="31">
        <v>20</v>
      </c>
      <c r="K10" s="31">
        <f t="shared" si="1"/>
        <v>30</v>
      </c>
      <c r="L10" s="31"/>
      <c r="M10" s="31">
        <f t="shared" si="2"/>
        <v>30</v>
      </c>
      <c r="N10" s="31">
        <f t="shared" si="3"/>
        <v>50</v>
      </c>
    </row>
    <row r="11" spans="1:14" ht="15" customHeight="1" x14ac:dyDescent="0.45">
      <c r="A11" s="179" t="s">
        <v>47</v>
      </c>
      <c r="B11" s="81">
        <v>2</v>
      </c>
      <c r="C11" s="31">
        <f t="shared" si="4"/>
        <v>20</v>
      </c>
      <c r="D11" s="31">
        <v>20</v>
      </c>
      <c r="E11" s="31">
        <v>18</v>
      </c>
      <c r="F11" s="31">
        <v>2</v>
      </c>
      <c r="G11" s="31">
        <f t="shared" si="0"/>
        <v>20</v>
      </c>
      <c r="H11" s="109"/>
      <c r="I11" s="31">
        <v>20</v>
      </c>
      <c r="J11" s="31">
        <v>20</v>
      </c>
      <c r="K11" s="31">
        <f t="shared" si="1"/>
        <v>27</v>
      </c>
      <c r="L11" s="31"/>
      <c r="M11" s="31">
        <f t="shared" si="2"/>
        <v>30</v>
      </c>
      <c r="N11" s="31">
        <f t="shared" si="3"/>
        <v>50</v>
      </c>
    </row>
    <row r="12" spans="1:14" ht="15" customHeight="1" x14ac:dyDescent="0.45">
      <c r="A12" s="179" t="s">
        <v>28</v>
      </c>
      <c r="B12" s="81">
        <v>2</v>
      </c>
      <c r="C12" s="31">
        <f t="shared" si="4"/>
        <v>20</v>
      </c>
      <c r="D12" s="31">
        <v>20</v>
      </c>
      <c r="E12" s="31">
        <v>18</v>
      </c>
      <c r="F12" s="31">
        <v>2</v>
      </c>
      <c r="G12" s="31">
        <f t="shared" si="0"/>
        <v>20</v>
      </c>
      <c r="H12" s="109"/>
      <c r="I12" s="31">
        <v>20</v>
      </c>
      <c r="J12" s="31">
        <v>20</v>
      </c>
      <c r="K12" s="31">
        <f t="shared" si="1"/>
        <v>27</v>
      </c>
      <c r="L12" s="31"/>
      <c r="M12" s="31">
        <f t="shared" si="2"/>
        <v>30</v>
      </c>
      <c r="N12" s="31">
        <f t="shared" si="3"/>
        <v>50</v>
      </c>
    </row>
    <row r="13" spans="1:14" ht="15" customHeight="1" x14ac:dyDescent="0.45">
      <c r="A13" s="179" t="s">
        <v>29</v>
      </c>
      <c r="B13" s="81">
        <v>2</v>
      </c>
      <c r="C13" s="31">
        <f t="shared" si="4"/>
        <v>20</v>
      </c>
      <c r="D13" s="31">
        <v>20</v>
      </c>
      <c r="E13" s="31">
        <v>17</v>
      </c>
      <c r="F13" s="31">
        <v>3</v>
      </c>
      <c r="G13" s="31">
        <f t="shared" si="0"/>
        <v>20</v>
      </c>
      <c r="H13" s="109"/>
      <c r="I13" s="31">
        <v>20</v>
      </c>
      <c r="J13" s="31">
        <v>20</v>
      </c>
      <c r="K13" s="31">
        <f t="shared" si="1"/>
        <v>25.5</v>
      </c>
      <c r="L13" s="31"/>
      <c r="M13" s="31">
        <f t="shared" si="2"/>
        <v>30</v>
      </c>
      <c r="N13" s="31">
        <f t="shared" si="3"/>
        <v>50</v>
      </c>
    </row>
    <row r="14" spans="1:14" ht="15" customHeight="1" x14ac:dyDescent="0.45">
      <c r="A14" s="50"/>
      <c r="B14" s="145" t="s">
        <v>25</v>
      </c>
      <c r="C14" s="31"/>
      <c r="D14" s="31"/>
      <c r="E14" s="31"/>
      <c r="F14" s="31"/>
      <c r="G14" s="31"/>
      <c r="H14" s="109"/>
      <c r="I14" s="31"/>
      <c r="J14" s="31"/>
      <c r="K14" s="31"/>
      <c r="L14" s="31"/>
      <c r="M14" s="31"/>
      <c r="N14" s="31"/>
    </row>
    <row r="15" spans="1:14" ht="15" customHeight="1" x14ac:dyDescent="0.45">
      <c r="A15" s="50"/>
      <c r="B15" s="88"/>
      <c r="C15" s="31"/>
      <c r="D15" s="31"/>
      <c r="E15" s="31"/>
      <c r="F15" s="31"/>
      <c r="G15" s="31"/>
      <c r="H15" s="109"/>
      <c r="I15" s="31"/>
      <c r="J15" s="31"/>
      <c r="K15" s="31"/>
      <c r="L15" s="31"/>
      <c r="M15" s="31"/>
      <c r="N15" s="31"/>
    </row>
    <row r="16" spans="1:14" ht="15" customHeight="1" x14ac:dyDescent="0.45">
      <c r="A16" s="2"/>
      <c r="B16" s="21"/>
      <c r="C16" s="109"/>
      <c r="D16" s="109"/>
      <c r="E16" s="31"/>
      <c r="F16" s="31"/>
      <c r="G16" s="31"/>
      <c r="H16" s="109"/>
      <c r="I16" s="109"/>
      <c r="J16" s="109"/>
      <c r="K16" s="31"/>
      <c r="L16" s="31"/>
      <c r="M16" s="31"/>
      <c r="N16" s="31"/>
    </row>
    <row r="17" spans="1:14" ht="15" customHeight="1" x14ac:dyDescent="0.45">
      <c r="A17" s="2" t="s">
        <v>18</v>
      </c>
      <c r="B17" s="25">
        <v>32</v>
      </c>
      <c r="C17" s="22" t="s">
        <v>40</v>
      </c>
      <c r="D17" s="22" t="s">
        <v>25</v>
      </c>
      <c r="E17" s="22"/>
      <c r="F17" s="22" t="s">
        <v>25</v>
      </c>
      <c r="G17" s="22"/>
      <c r="H17" s="22"/>
      <c r="I17" s="22" t="s">
        <v>25</v>
      </c>
      <c r="J17" s="22" t="s">
        <v>25</v>
      </c>
      <c r="K17" s="22"/>
      <c r="L17" s="22" t="s">
        <v>25</v>
      </c>
      <c r="M17" s="6"/>
      <c r="N17" s="6">
        <f>SUM(N3:N14)</f>
        <v>800</v>
      </c>
    </row>
    <row r="18" spans="1:14" ht="15" customHeight="1" x14ac:dyDescent="0.45">
      <c r="A18" s="23"/>
      <c r="B18" s="263"/>
      <c r="C18" s="262"/>
      <c r="D18" s="27"/>
      <c r="E18" s="27"/>
      <c r="F18" s="27"/>
      <c r="G18" s="27"/>
      <c r="H18" s="27"/>
      <c r="I18" s="27"/>
      <c r="J18" s="10"/>
      <c r="K18" s="10"/>
      <c r="L18" s="10"/>
      <c r="M18" s="10"/>
      <c r="N18" s="27"/>
    </row>
    <row r="19" spans="1:14" ht="15" customHeight="1" x14ac:dyDescent="0.45">
      <c r="A19" s="10"/>
      <c r="B19" s="261"/>
      <c r="C19" s="262"/>
      <c r="D19" s="27"/>
      <c r="E19" s="27"/>
      <c r="F19" s="27"/>
      <c r="G19" s="27"/>
      <c r="H19" s="27"/>
      <c r="I19" s="27"/>
      <c r="J19" s="10"/>
      <c r="K19" s="10"/>
      <c r="L19" s="10"/>
      <c r="M19" s="10"/>
      <c r="N19" s="27"/>
    </row>
  </sheetData>
  <mergeCells count="2">
    <mergeCell ref="B18:C18"/>
    <mergeCell ref="B19:C19"/>
  </mergeCells>
  <pageMargins left="0.7" right="0.7" top="0.75" bottom="0.75" header="0.3" footer="0.3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E78B-0CFB-403C-8F15-BA6A2F3288E6}">
  <sheetPr>
    <pageSetUpPr fitToPage="1"/>
  </sheetPr>
  <dimension ref="A1:N19"/>
  <sheetViews>
    <sheetView showGridLines="0" zoomScale="120" zoomScaleNormal="120" workbookViewId="0">
      <selection activeCell="O13" sqref="O13"/>
    </sheetView>
  </sheetViews>
  <sheetFormatPr defaultColWidth="15.1328125" defaultRowHeight="15" customHeight="1" x14ac:dyDescent="0.45"/>
  <cols>
    <col min="1" max="1" width="36.1328125" customWidth="1"/>
    <col min="2" max="2" width="13.46484375" customWidth="1"/>
    <col min="3" max="3" width="7.86328125" customWidth="1"/>
    <col min="4" max="4" width="8.265625" customWidth="1"/>
    <col min="5" max="5" width="7.1328125" customWidth="1"/>
    <col min="6" max="6" width="6.86328125" customWidth="1"/>
    <col min="7" max="7" width="9.59765625" customWidth="1"/>
    <col min="8" max="8" width="10.796875" customWidth="1"/>
    <col min="9" max="9" width="8.86328125" customWidth="1"/>
    <col min="10" max="10" width="8.59765625" customWidth="1"/>
    <col min="11" max="11" width="9.3984375" customWidth="1"/>
    <col min="12" max="12" width="13.59765625" customWidth="1"/>
    <col min="13" max="13" width="11.796875" customWidth="1"/>
    <col min="14" max="14" width="10.3984375" customWidth="1"/>
  </cols>
  <sheetData>
    <row r="1" spans="1:13" ht="39" customHeight="1" x14ac:dyDescent="0.55000000000000004">
      <c r="A1" s="156" t="s">
        <v>91</v>
      </c>
      <c r="B1" s="208"/>
      <c r="C1" s="193" t="s">
        <v>6</v>
      </c>
      <c r="D1" s="264" t="s">
        <v>7</v>
      </c>
      <c r="E1" s="265"/>
      <c r="F1" s="266"/>
      <c r="G1" s="237" t="s">
        <v>82</v>
      </c>
      <c r="H1" s="200" t="s">
        <v>11</v>
      </c>
      <c r="I1" s="267" t="s">
        <v>12</v>
      </c>
      <c r="J1" s="268"/>
      <c r="K1" s="269"/>
      <c r="L1" s="237" t="s">
        <v>83</v>
      </c>
      <c r="M1" s="242"/>
    </row>
    <row r="2" spans="1:13" ht="15" customHeight="1" thickBot="1" x14ac:dyDescent="0.5">
      <c r="A2" s="2" t="s">
        <v>14</v>
      </c>
      <c r="B2" s="201" t="s">
        <v>48</v>
      </c>
      <c r="C2" s="201" t="s">
        <v>16</v>
      </c>
      <c r="D2" s="202" t="s">
        <v>16</v>
      </c>
      <c r="E2" s="203" t="s">
        <v>17</v>
      </c>
      <c r="F2" s="204" t="s">
        <v>49</v>
      </c>
      <c r="G2" s="238" t="s">
        <v>49</v>
      </c>
      <c r="H2" s="36" t="s">
        <v>16</v>
      </c>
      <c r="I2" s="236" t="s">
        <v>16</v>
      </c>
      <c r="J2" s="206" t="s">
        <v>17</v>
      </c>
      <c r="K2" s="207" t="s">
        <v>49</v>
      </c>
      <c r="L2" s="243" t="s">
        <v>49</v>
      </c>
      <c r="M2" s="244" t="s">
        <v>50</v>
      </c>
    </row>
    <row r="3" spans="1:13" ht="15" customHeight="1" x14ac:dyDescent="0.45">
      <c r="A3" s="152" t="s">
        <v>91</v>
      </c>
      <c r="B3" s="81" t="s">
        <v>25</v>
      </c>
      <c r="C3" s="214"/>
      <c r="D3" s="214"/>
      <c r="E3" s="216"/>
      <c r="F3" s="217"/>
      <c r="G3" s="239"/>
      <c r="H3" s="214"/>
      <c r="I3" s="214"/>
      <c r="J3" s="219"/>
      <c r="K3" s="220"/>
      <c r="L3" s="245"/>
      <c r="M3" s="246"/>
    </row>
    <row r="4" spans="1:13" ht="15" customHeight="1" x14ac:dyDescent="0.45">
      <c r="A4" s="278" t="s">
        <v>92</v>
      </c>
      <c r="B4" s="81">
        <v>2</v>
      </c>
      <c r="C4" s="221">
        <v>120</v>
      </c>
      <c r="D4" s="221">
        <v>84</v>
      </c>
      <c r="E4" s="223">
        <v>36</v>
      </c>
      <c r="F4" s="217">
        <f>D4+E4</f>
        <v>120</v>
      </c>
      <c r="G4" s="239">
        <f>C4</f>
        <v>120</v>
      </c>
      <c r="H4" s="221">
        <v>120</v>
      </c>
      <c r="I4" s="221">
        <v>120</v>
      </c>
      <c r="J4" s="223"/>
      <c r="K4" s="217">
        <f>I4+J4</f>
        <v>120</v>
      </c>
      <c r="L4" s="245">
        <f>1.5*C4</f>
        <v>180</v>
      </c>
      <c r="M4" s="246">
        <f>SUM(G4+L4)</f>
        <v>300</v>
      </c>
    </row>
    <row r="5" spans="1:13" ht="15" customHeight="1" x14ac:dyDescent="0.45">
      <c r="A5" s="278" t="s">
        <v>93</v>
      </c>
      <c r="B5" s="81">
        <v>3</v>
      </c>
      <c r="C5" s="221">
        <v>180</v>
      </c>
      <c r="D5" s="221">
        <v>126</v>
      </c>
      <c r="E5" s="223">
        <v>54</v>
      </c>
      <c r="F5" s="217">
        <f t="shared" ref="F5:F13" si="0">D5+E5</f>
        <v>180</v>
      </c>
      <c r="G5" s="239">
        <f t="shared" ref="G5:G13" si="1">C5</f>
        <v>180</v>
      </c>
      <c r="H5" s="221">
        <v>180</v>
      </c>
      <c r="I5" s="221">
        <v>126</v>
      </c>
      <c r="J5" s="223">
        <v>54</v>
      </c>
      <c r="K5" s="217">
        <f t="shared" ref="K5:K13" si="2">I5+J5</f>
        <v>180</v>
      </c>
      <c r="L5" s="245">
        <f t="shared" ref="L5:L13" si="3">1.5*C5</f>
        <v>270</v>
      </c>
      <c r="M5" s="246">
        <f t="shared" ref="M5:M13" si="4">SUM(G5+L5)</f>
        <v>450</v>
      </c>
    </row>
    <row r="6" spans="1:13" ht="15" customHeight="1" x14ac:dyDescent="0.45">
      <c r="A6" s="278" t="s">
        <v>94</v>
      </c>
      <c r="B6" s="81">
        <v>14</v>
      </c>
      <c r="C6" s="221">
        <v>840</v>
      </c>
      <c r="D6" s="221">
        <v>588</v>
      </c>
      <c r="E6" s="223">
        <v>252</v>
      </c>
      <c r="F6" s="217">
        <f t="shared" si="0"/>
        <v>840</v>
      </c>
      <c r="G6" s="239">
        <f t="shared" si="1"/>
        <v>840</v>
      </c>
      <c r="H6" s="221">
        <v>840</v>
      </c>
      <c r="I6" s="221">
        <v>588</v>
      </c>
      <c r="J6" s="223">
        <v>252</v>
      </c>
      <c r="K6" s="217">
        <f t="shared" si="2"/>
        <v>840</v>
      </c>
      <c r="L6" s="245">
        <f t="shared" si="3"/>
        <v>1260</v>
      </c>
      <c r="M6" s="246">
        <f t="shared" si="4"/>
        <v>2100</v>
      </c>
    </row>
    <row r="7" spans="1:13" ht="15" customHeight="1" x14ac:dyDescent="0.45">
      <c r="A7" s="179" t="s">
        <v>21</v>
      </c>
      <c r="B7" s="81">
        <v>1</v>
      </c>
      <c r="C7" s="221">
        <v>60</v>
      </c>
      <c r="D7" s="221">
        <v>60</v>
      </c>
      <c r="E7" s="223"/>
      <c r="F7" s="217">
        <f t="shared" si="0"/>
        <v>60</v>
      </c>
      <c r="G7" s="239">
        <f t="shared" si="1"/>
        <v>60</v>
      </c>
      <c r="H7" s="221">
        <v>60</v>
      </c>
      <c r="I7" s="221">
        <v>42</v>
      </c>
      <c r="J7" s="223">
        <v>18</v>
      </c>
      <c r="K7" s="217">
        <f t="shared" si="2"/>
        <v>60</v>
      </c>
      <c r="L7" s="245">
        <f t="shared" si="3"/>
        <v>90</v>
      </c>
      <c r="M7" s="246">
        <f t="shared" si="4"/>
        <v>150</v>
      </c>
    </row>
    <row r="8" spans="1:13" ht="15" customHeight="1" x14ac:dyDescent="0.45">
      <c r="A8" s="179" t="s">
        <v>22</v>
      </c>
      <c r="B8" s="81">
        <v>2</v>
      </c>
      <c r="C8" s="221">
        <v>120</v>
      </c>
      <c r="D8" s="221">
        <v>120</v>
      </c>
      <c r="E8" s="223"/>
      <c r="F8" s="217">
        <f t="shared" si="0"/>
        <v>120</v>
      </c>
      <c r="G8" s="239">
        <f t="shared" si="1"/>
        <v>120</v>
      </c>
      <c r="H8" s="221">
        <v>120</v>
      </c>
      <c r="I8" s="221">
        <v>84</v>
      </c>
      <c r="J8" s="223">
        <v>36</v>
      </c>
      <c r="K8" s="217">
        <f t="shared" si="2"/>
        <v>120</v>
      </c>
      <c r="L8" s="245">
        <f t="shared" si="3"/>
        <v>180</v>
      </c>
      <c r="M8" s="246">
        <f t="shared" si="4"/>
        <v>300</v>
      </c>
    </row>
    <row r="9" spans="1:13" ht="15" customHeight="1" x14ac:dyDescent="0.45">
      <c r="A9" s="179" t="s">
        <v>24</v>
      </c>
      <c r="B9" s="81">
        <v>2</v>
      </c>
      <c r="C9" s="221">
        <v>120</v>
      </c>
      <c r="D9" s="221">
        <v>120</v>
      </c>
      <c r="E9" s="223"/>
      <c r="F9" s="217">
        <f t="shared" si="0"/>
        <v>120</v>
      </c>
      <c r="G9" s="239">
        <f t="shared" si="1"/>
        <v>120</v>
      </c>
      <c r="H9" s="221">
        <v>120</v>
      </c>
      <c r="I9" s="221">
        <v>120</v>
      </c>
      <c r="J9" s="226"/>
      <c r="K9" s="220">
        <f t="shared" si="2"/>
        <v>120</v>
      </c>
      <c r="L9" s="245">
        <f t="shared" si="3"/>
        <v>180</v>
      </c>
      <c r="M9" s="246">
        <f t="shared" si="4"/>
        <v>300</v>
      </c>
    </row>
    <row r="10" spans="1:13" ht="15" customHeight="1" x14ac:dyDescent="0.45">
      <c r="A10" s="179" t="s">
        <v>26</v>
      </c>
      <c r="B10" s="81">
        <v>2</v>
      </c>
      <c r="C10" s="221">
        <v>120</v>
      </c>
      <c r="D10" s="221">
        <v>120</v>
      </c>
      <c r="E10" s="223"/>
      <c r="F10" s="217">
        <f t="shared" si="0"/>
        <v>120</v>
      </c>
      <c r="G10" s="239">
        <f t="shared" si="1"/>
        <v>120</v>
      </c>
      <c r="H10" s="221">
        <v>120</v>
      </c>
      <c r="I10" s="221">
        <v>120</v>
      </c>
      <c r="J10" s="226"/>
      <c r="K10" s="220">
        <f t="shared" si="2"/>
        <v>120</v>
      </c>
      <c r="L10" s="245">
        <f t="shared" si="3"/>
        <v>180</v>
      </c>
      <c r="M10" s="246">
        <f t="shared" si="4"/>
        <v>300</v>
      </c>
    </row>
    <row r="11" spans="1:13" ht="15" customHeight="1" x14ac:dyDescent="0.45">
      <c r="A11" s="179" t="s">
        <v>47</v>
      </c>
      <c r="B11" s="81">
        <v>2</v>
      </c>
      <c r="C11" s="221">
        <v>120</v>
      </c>
      <c r="D11" s="221">
        <v>84</v>
      </c>
      <c r="E11" s="223">
        <v>36</v>
      </c>
      <c r="F11" s="217">
        <f t="shared" si="0"/>
        <v>120</v>
      </c>
      <c r="G11" s="239">
        <f t="shared" si="1"/>
        <v>120</v>
      </c>
      <c r="H11" s="221">
        <v>120</v>
      </c>
      <c r="I11" s="221">
        <v>84</v>
      </c>
      <c r="J11" s="226">
        <v>36</v>
      </c>
      <c r="K11" s="220">
        <f t="shared" si="2"/>
        <v>120</v>
      </c>
      <c r="L11" s="245">
        <f t="shared" si="3"/>
        <v>180</v>
      </c>
      <c r="M11" s="246">
        <f t="shared" si="4"/>
        <v>300</v>
      </c>
    </row>
    <row r="12" spans="1:13" ht="15" customHeight="1" x14ac:dyDescent="0.45">
      <c r="A12" s="179" t="s">
        <v>28</v>
      </c>
      <c r="B12" s="81">
        <v>2</v>
      </c>
      <c r="C12" s="221">
        <v>120</v>
      </c>
      <c r="D12" s="221">
        <v>84</v>
      </c>
      <c r="E12" s="223">
        <v>36</v>
      </c>
      <c r="F12" s="217">
        <f t="shared" si="0"/>
        <v>120</v>
      </c>
      <c r="G12" s="239">
        <f t="shared" si="1"/>
        <v>120</v>
      </c>
      <c r="H12" s="221">
        <v>120</v>
      </c>
      <c r="I12" s="221">
        <v>84</v>
      </c>
      <c r="J12" s="226">
        <v>36</v>
      </c>
      <c r="K12" s="220">
        <f t="shared" si="2"/>
        <v>120</v>
      </c>
      <c r="L12" s="245">
        <f t="shared" si="3"/>
        <v>180</v>
      </c>
      <c r="M12" s="246">
        <f t="shared" si="4"/>
        <v>300</v>
      </c>
    </row>
    <row r="13" spans="1:13" ht="15" customHeight="1" x14ac:dyDescent="0.45">
      <c r="A13" s="179" t="s">
        <v>29</v>
      </c>
      <c r="B13" s="81">
        <v>2</v>
      </c>
      <c r="C13" s="221">
        <v>120</v>
      </c>
      <c r="D13" s="221">
        <v>84</v>
      </c>
      <c r="E13" s="223">
        <v>36</v>
      </c>
      <c r="F13" s="217">
        <f t="shared" si="0"/>
        <v>120</v>
      </c>
      <c r="G13" s="239">
        <f t="shared" si="1"/>
        <v>120</v>
      </c>
      <c r="H13" s="221">
        <v>120</v>
      </c>
      <c r="I13" s="221">
        <v>84</v>
      </c>
      <c r="J13" s="226">
        <v>36</v>
      </c>
      <c r="K13" s="220">
        <f t="shared" si="2"/>
        <v>120</v>
      </c>
      <c r="L13" s="245">
        <f t="shared" si="3"/>
        <v>180</v>
      </c>
      <c r="M13" s="246">
        <f t="shared" si="4"/>
        <v>300</v>
      </c>
    </row>
    <row r="14" spans="1:13" ht="15" customHeight="1" x14ac:dyDescent="0.45">
      <c r="A14" s="179"/>
      <c r="B14" s="81"/>
      <c r="C14" s="221"/>
      <c r="D14" s="221"/>
      <c r="E14" s="223"/>
      <c r="F14" s="217"/>
      <c r="G14" s="239"/>
      <c r="H14" s="221"/>
      <c r="I14" s="221"/>
      <c r="J14" s="226"/>
      <c r="K14" s="220"/>
      <c r="L14" s="245"/>
      <c r="M14" s="246"/>
    </row>
    <row r="15" spans="1:13" ht="15" customHeight="1" x14ac:dyDescent="0.45">
      <c r="A15" s="179"/>
      <c r="B15" s="81"/>
      <c r="C15" s="228"/>
      <c r="D15" s="228"/>
      <c r="E15" s="223"/>
      <c r="F15" s="217"/>
      <c r="G15" s="239"/>
      <c r="H15" s="228"/>
      <c r="I15" s="228"/>
      <c r="J15" s="226"/>
      <c r="K15" s="220"/>
      <c r="L15" s="245"/>
      <c r="M15" s="246"/>
    </row>
    <row r="16" spans="1:13" ht="15" customHeight="1" x14ac:dyDescent="0.45">
      <c r="A16" s="251"/>
      <c r="B16" s="36"/>
      <c r="C16" s="277"/>
      <c r="D16" s="254"/>
      <c r="E16" s="234"/>
      <c r="F16" s="255"/>
      <c r="G16" s="240"/>
      <c r="H16" s="234"/>
      <c r="I16" s="254"/>
      <c r="J16" s="256"/>
      <c r="K16" s="257"/>
      <c r="L16" s="258"/>
      <c r="M16" s="259"/>
    </row>
    <row r="17" spans="1:14" ht="15" customHeight="1" thickBot="1" x14ac:dyDescent="0.5">
      <c r="A17" s="147" t="s">
        <v>18</v>
      </c>
      <c r="B17" s="201">
        <f>SUM(B3:B15)</f>
        <v>32</v>
      </c>
      <c r="C17" s="196">
        <f>SUM(C4:C15)</f>
        <v>1920</v>
      </c>
      <c r="D17" s="197" t="s">
        <v>25</v>
      </c>
      <c r="E17" s="198"/>
      <c r="F17" s="199">
        <f>SUM(F4:F15)</f>
        <v>1920</v>
      </c>
      <c r="G17" s="241">
        <f>SUM(G4:G15)</f>
        <v>1920</v>
      </c>
      <c r="H17" s="235">
        <f>SUM(H4:H15)</f>
        <v>1920</v>
      </c>
      <c r="I17" s="197" t="s">
        <v>25</v>
      </c>
      <c r="J17" s="198"/>
      <c r="K17" s="199">
        <f>SUM(K4:K15)</f>
        <v>1920</v>
      </c>
      <c r="L17" s="249">
        <f>SUM(L4:L15)</f>
        <v>2880</v>
      </c>
      <c r="M17" s="250">
        <f>SUM(M3:M15)</f>
        <v>4800</v>
      </c>
    </row>
    <row r="18" spans="1:14" ht="15" customHeight="1" x14ac:dyDescent="0.45">
      <c r="A18" s="23"/>
      <c r="B18" s="263"/>
      <c r="C18" s="263"/>
      <c r="D18" s="27"/>
      <c r="E18" s="27"/>
      <c r="F18" s="27"/>
      <c r="G18" s="27"/>
      <c r="H18" s="27"/>
      <c r="I18" s="27"/>
      <c r="J18" s="10"/>
      <c r="K18" s="10"/>
      <c r="L18" s="10"/>
      <c r="M18" s="10"/>
      <c r="N18" s="27"/>
    </row>
    <row r="19" spans="1:14" ht="15" customHeight="1" x14ac:dyDescent="0.45">
      <c r="A19" s="10"/>
      <c r="B19" s="261"/>
      <c r="C19" s="261"/>
      <c r="D19" s="27"/>
      <c r="E19" s="27"/>
      <c r="F19" s="27"/>
      <c r="G19" s="27"/>
      <c r="H19" s="27"/>
      <c r="I19" s="27"/>
      <c r="J19" s="10"/>
      <c r="K19" s="10"/>
      <c r="L19" s="10"/>
      <c r="M19" s="10"/>
      <c r="N19" s="27"/>
    </row>
  </sheetData>
  <mergeCells count="4">
    <mergeCell ref="B18:C18"/>
    <mergeCell ref="B19:C19"/>
    <mergeCell ref="D1:F1"/>
    <mergeCell ref="I1:K1"/>
  </mergeCells>
  <pageMargins left="0.7" right="0.7" top="0.75" bottom="0.75" header="0.3" footer="0.3"/>
  <pageSetup paperSize="9" scale="7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012"/>
  <sheetViews>
    <sheetView topLeftCell="A2" workbookViewId="0">
      <selection activeCell="F32" sqref="F32"/>
    </sheetView>
  </sheetViews>
  <sheetFormatPr defaultColWidth="15.1328125" defaultRowHeight="15" customHeight="1" x14ac:dyDescent="0.45"/>
  <cols>
    <col min="1" max="1" width="41" customWidth="1"/>
    <col min="2" max="2" width="5.59765625" customWidth="1"/>
    <col min="3" max="3" width="5.86328125" customWidth="1"/>
    <col min="4" max="4" width="6" customWidth="1"/>
    <col min="5" max="5" width="2.73046875" customWidth="1"/>
    <col min="6" max="6" width="6" customWidth="1"/>
    <col min="7" max="7" width="6.1328125" customWidth="1"/>
    <col min="8" max="8" width="9" customWidth="1"/>
    <col min="9" max="9" width="4.86328125" customWidth="1"/>
    <col min="10" max="10" width="6.3984375" customWidth="1"/>
    <col min="11" max="11" width="6.1328125" customWidth="1"/>
    <col min="12" max="12" width="2" customWidth="1"/>
    <col min="13" max="14" width="6.3984375" customWidth="1"/>
    <col min="15" max="15" width="6.73046875" customWidth="1"/>
    <col min="16" max="16" width="10.3984375" customWidth="1"/>
    <col min="17" max="17" width="6.3984375" customWidth="1"/>
    <col min="18" max="25" width="7.59765625" customWidth="1"/>
  </cols>
  <sheetData>
    <row r="1" spans="1:17" ht="62.25" customHeight="1" x14ac:dyDescent="0.55000000000000004">
      <c r="A1" s="156" t="s">
        <v>95</v>
      </c>
      <c r="B1" s="16" t="s">
        <v>5</v>
      </c>
      <c r="C1" s="16" t="s">
        <v>6</v>
      </c>
      <c r="D1" s="16" t="s">
        <v>7</v>
      </c>
      <c r="E1" s="273" t="s">
        <v>64</v>
      </c>
      <c r="F1" s="270"/>
      <c r="G1" s="270"/>
      <c r="H1" s="271"/>
      <c r="I1" s="107"/>
      <c r="J1" s="16" t="s">
        <v>11</v>
      </c>
      <c r="K1" s="16" t="s">
        <v>12</v>
      </c>
      <c r="L1" s="273" t="s">
        <v>65</v>
      </c>
      <c r="M1" s="270"/>
      <c r="N1" s="270"/>
      <c r="O1" s="271"/>
      <c r="P1" s="17" t="s">
        <v>66</v>
      </c>
    </row>
    <row r="2" spans="1:17" ht="34.15" customHeight="1" x14ac:dyDescent="0.45">
      <c r="A2" s="178" t="s">
        <v>14</v>
      </c>
      <c r="B2" s="22" t="s">
        <v>15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13"/>
      <c r="J2" s="22" t="s">
        <v>16</v>
      </c>
      <c r="K2" s="22" t="s">
        <v>16</v>
      </c>
      <c r="L2" s="22"/>
      <c r="M2" s="22" t="s">
        <v>16</v>
      </c>
      <c r="N2" s="22" t="s">
        <v>17</v>
      </c>
      <c r="O2" s="13" t="s">
        <v>18</v>
      </c>
      <c r="P2" s="13" t="s">
        <v>19</v>
      </c>
    </row>
    <row r="3" spans="1:17" ht="14.25" customHeight="1" x14ac:dyDescent="0.45">
      <c r="A3" s="80"/>
      <c r="B3" s="81"/>
      <c r="C3" s="22"/>
      <c r="D3" s="22"/>
      <c r="E3" s="22"/>
      <c r="F3" s="22"/>
      <c r="G3" s="22"/>
      <c r="H3" s="13"/>
      <c r="I3" s="13"/>
      <c r="J3" s="22"/>
      <c r="K3" s="22"/>
      <c r="L3" s="22"/>
      <c r="M3" s="22"/>
      <c r="N3" s="22"/>
      <c r="O3" s="13"/>
      <c r="P3" s="13"/>
      <c r="Q3" s="30"/>
    </row>
    <row r="4" spans="1:17" ht="14.25" customHeight="1" x14ac:dyDescent="0.45">
      <c r="A4" s="179" t="s">
        <v>20</v>
      </c>
      <c r="B4" s="81">
        <v>2</v>
      </c>
      <c r="C4" s="22">
        <f>+B4*10</f>
        <v>20</v>
      </c>
      <c r="D4" s="22">
        <f>+B4*10</f>
        <v>20</v>
      </c>
      <c r="E4" s="22"/>
      <c r="F4" s="22">
        <f>+H4*40/100</f>
        <v>40</v>
      </c>
      <c r="G4" s="22">
        <f>+H4*60/100</f>
        <v>60</v>
      </c>
      <c r="H4" s="13">
        <f>+P4*40/100</f>
        <v>100</v>
      </c>
      <c r="I4" s="13"/>
      <c r="J4" s="22">
        <f>+B4*10</f>
        <v>20</v>
      </c>
      <c r="K4" s="22">
        <f>+B4*10</f>
        <v>20</v>
      </c>
      <c r="L4" s="22"/>
      <c r="M4" s="22">
        <f>+O4*40/100</f>
        <v>60</v>
      </c>
      <c r="N4" s="22">
        <f>+O4*60/100</f>
        <v>90</v>
      </c>
      <c r="O4" s="13">
        <f>+P4*60/100</f>
        <v>150</v>
      </c>
      <c r="P4" s="13">
        <f>+B4*125</f>
        <v>250</v>
      </c>
      <c r="Q4" s="30"/>
    </row>
    <row r="5" spans="1:17" ht="14.25" customHeight="1" x14ac:dyDescent="0.45">
      <c r="A5" s="179" t="s">
        <v>96</v>
      </c>
      <c r="B5" s="81" t="s">
        <v>25</v>
      </c>
      <c r="C5" s="15" t="s">
        <v>25</v>
      </c>
      <c r="D5" s="22" t="s">
        <v>25</v>
      </c>
      <c r="E5" s="6"/>
      <c r="F5" s="22" t="s">
        <v>25</v>
      </c>
      <c r="G5" s="22" t="s">
        <v>25</v>
      </c>
      <c r="H5" s="13" t="s">
        <v>25</v>
      </c>
      <c r="I5" s="13"/>
      <c r="J5" s="22" t="s">
        <v>25</v>
      </c>
      <c r="K5" s="22" t="s">
        <v>25</v>
      </c>
      <c r="L5" s="6" t="s">
        <v>25</v>
      </c>
      <c r="M5" s="22" t="s">
        <v>25</v>
      </c>
      <c r="N5" s="22" t="s">
        <v>25</v>
      </c>
      <c r="O5" s="13" t="s">
        <v>25</v>
      </c>
      <c r="P5" s="13" t="s">
        <v>25</v>
      </c>
      <c r="Q5" s="30"/>
    </row>
    <row r="6" spans="1:17" ht="14.25" customHeight="1" x14ac:dyDescent="0.45">
      <c r="A6" s="80" t="s">
        <v>97</v>
      </c>
      <c r="B6" s="81">
        <v>3</v>
      </c>
      <c r="C6" s="15">
        <v>30</v>
      </c>
      <c r="D6" s="22">
        <v>30</v>
      </c>
      <c r="E6" s="6"/>
      <c r="F6" s="22">
        <v>60</v>
      </c>
      <c r="G6" s="22">
        <v>90</v>
      </c>
      <c r="H6" s="13">
        <f>+P6*40/100</f>
        <v>150</v>
      </c>
      <c r="I6" s="13"/>
      <c r="J6" s="22">
        <v>30</v>
      </c>
      <c r="K6" s="22">
        <v>30</v>
      </c>
      <c r="L6" s="6"/>
      <c r="M6" s="22">
        <v>90</v>
      </c>
      <c r="N6" s="22">
        <v>135</v>
      </c>
      <c r="O6" s="13">
        <f t="shared" ref="O6:O10" si="0">+P6*60/100</f>
        <v>225</v>
      </c>
      <c r="P6" s="13">
        <f t="shared" ref="P6:P10" si="1">+B6*125</f>
        <v>375</v>
      </c>
      <c r="Q6" s="30"/>
    </row>
    <row r="7" spans="1:17" ht="14.25" customHeight="1" x14ac:dyDescent="0.45">
      <c r="A7" s="80" t="s">
        <v>98</v>
      </c>
      <c r="B7" s="81">
        <v>1</v>
      </c>
      <c r="C7" s="15">
        <v>10</v>
      </c>
      <c r="D7" s="22">
        <v>10</v>
      </c>
      <c r="E7" s="6"/>
      <c r="F7" s="22">
        <v>20</v>
      </c>
      <c r="G7" s="22">
        <v>30</v>
      </c>
      <c r="H7" s="13">
        <f t="shared" ref="H7:H10" si="2">+P7*40/100</f>
        <v>50</v>
      </c>
      <c r="I7" s="13"/>
      <c r="J7" s="22">
        <v>10</v>
      </c>
      <c r="K7" s="22">
        <v>10</v>
      </c>
      <c r="L7" s="6"/>
      <c r="M7" s="22">
        <v>30</v>
      </c>
      <c r="N7" s="22">
        <v>45</v>
      </c>
      <c r="O7" s="13">
        <f t="shared" si="0"/>
        <v>75</v>
      </c>
      <c r="P7" s="13">
        <f t="shared" si="1"/>
        <v>125</v>
      </c>
      <c r="Q7" s="30"/>
    </row>
    <row r="8" spans="1:17" ht="14.25" customHeight="1" x14ac:dyDescent="0.45">
      <c r="A8" s="80" t="s">
        <v>99</v>
      </c>
      <c r="B8" s="81">
        <v>3</v>
      </c>
      <c r="C8" s="15">
        <v>30</v>
      </c>
      <c r="D8" s="22">
        <v>30</v>
      </c>
      <c r="E8" s="6"/>
      <c r="F8" s="22">
        <v>60</v>
      </c>
      <c r="G8" s="22">
        <v>90</v>
      </c>
      <c r="H8" s="13">
        <f t="shared" si="2"/>
        <v>150</v>
      </c>
      <c r="I8" s="13"/>
      <c r="J8" s="22">
        <v>30</v>
      </c>
      <c r="K8" s="22">
        <v>30</v>
      </c>
      <c r="L8" s="6"/>
      <c r="M8" s="22">
        <v>90</v>
      </c>
      <c r="N8" s="22">
        <v>135</v>
      </c>
      <c r="O8" s="13">
        <f t="shared" si="0"/>
        <v>225</v>
      </c>
      <c r="P8" s="13">
        <f t="shared" si="1"/>
        <v>375</v>
      </c>
      <c r="Q8" s="30"/>
    </row>
    <row r="9" spans="1:17" ht="14.25" customHeight="1" x14ac:dyDescent="0.45">
      <c r="A9" s="80" t="s">
        <v>100</v>
      </c>
      <c r="B9" s="81">
        <v>3</v>
      </c>
      <c r="C9" s="15">
        <v>30</v>
      </c>
      <c r="D9" s="22">
        <v>30</v>
      </c>
      <c r="E9" s="6"/>
      <c r="F9" s="22">
        <v>60</v>
      </c>
      <c r="G9" s="22">
        <v>90</v>
      </c>
      <c r="H9" s="13">
        <f t="shared" si="2"/>
        <v>150</v>
      </c>
      <c r="I9" s="13"/>
      <c r="J9" s="22">
        <v>30</v>
      </c>
      <c r="K9" s="22">
        <v>30</v>
      </c>
      <c r="L9" s="6"/>
      <c r="M9" s="22">
        <v>90</v>
      </c>
      <c r="N9" s="22">
        <v>135</v>
      </c>
      <c r="O9" s="13">
        <f t="shared" si="0"/>
        <v>225</v>
      </c>
      <c r="P9" s="13">
        <f t="shared" si="1"/>
        <v>375</v>
      </c>
      <c r="Q9" s="30"/>
    </row>
    <row r="10" spans="1:17" ht="14.25" customHeight="1" x14ac:dyDescent="0.45">
      <c r="A10" s="80" t="s">
        <v>101</v>
      </c>
      <c r="B10" s="81">
        <v>3</v>
      </c>
      <c r="C10" s="15">
        <v>30</v>
      </c>
      <c r="D10" s="22">
        <v>30</v>
      </c>
      <c r="E10" s="6"/>
      <c r="F10" s="22">
        <v>60</v>
      </c>
      <c r="G10" s="22">
        <v>90</v>
      </c>
      <c r="H10" s="13">
        <f t="shared" si="2"/>
        <v>150</v>
      </c>
      <c r="I10" s="13"/>
      <c r="J10" s="22">
        <v>30</v>
      </c>
      <c r="K10" s="22">
        <v>30</v>
      </c>
      <c r="L10" s="6"/>
      <c r="M10" s="22">
        <v>90</v>
      </c>
      <c r="N10" s="22">
        <v>135</v>
      </c>
      <c r="O10" s="13">
        <f t="shared" si="0"/>
        <v>225</v>
      </c>
      <c r="P10" s="13">
        <f t="shared" si="1"/>
        <v>375</v>
      </c>
      <c r="Q10" s="30"/>
    </row>
    <row r="11" spans="1:17" ht="14.25" customHeight="1" x14ac:dyDescent="0.45">
      <c r="A11" s="151" t="s">
        <v>21</v>
      </c>
      <c r="B11" s="81">
        <v>2</v>
      </c>
      <c r="C11" s="15">
        <f t="shared" ref="C11:C18" si="3">+B11*10</f>
        <v>20</v>
      </c>
      <c r="D11" s="22">
        <f t="shared" ref="D11:D18" si="4">+B11*10</f>
        <v>20</v>
      </c>
      <c r="E11" s="6"/>
      <c r="F11" s="22">
        <v>65</v>
      </c>
      <c r="G11" s="22">
        <v>35</v>
      </c>
      <c r="H11" s="13">
        <f t="shared" ref="H11:H18" si="5">+P11*40/100</f>
        <v>100</v>
      </c>
      <c r="I11" s="13"/>
      <c r="J11" s="22">
        <f t="shared" ref="J11:J18" si="6">+B11*10</f>
        <v>20</v>
      </c>
      <c r="K11" s="22">
        <f t="shared" ref="K11:K18" si="7">+B11*10</f>
        <v>20</v>
      </c>
      <c r="L11" s="6"/>
      <c r="M11" s="22">
        <v>98</v>
      </c>
      <c r="N11" s="22">
        <v>52</v>
      </c>
      <c r="O11" s="13">
        <f t="shared" ref="N11:O18" si="8">+P11*60/100</f>
        <v>150</v>
      </c>
      <c r="P11" s="13">
        <f t="shared" ref="P11:P18" si="9">+B11*125</f>
        <v>250</v>
      </c>
      <c r="Q11" s="30"/>
    </row>
    <row r="12" spans="1:17" ht="14.25" customHeight="1" x14ac:dyDescent="0.45">
      <c r="A12" s="151" t="s">
        <v>22</v>
      </c>
      <c r="B12" s="81">
        <v>2</v>
      </c>
      <c r="C12" s="15">
        <f t="shared" si="3"/>
        <v>20</v>
      </c>
      <c r="D12" s="22">
        <f t="shared" si="4"/>
        <v>20</v>
      </c>
      <c r="E12" s="6"/>
      <c r="F12" s="22">
        <v>65</v>
      </c>
      <c r="G12" s="22">
        <v>35</v>
      </c>
      <c r="H12" s="13">
        <f t="shared" si="5"/>
        <v>100</v>
      </c>
      <c r="I12" s="13"/>
      <c r="J12" s="22">
        <f t="shared" si="6"/>
        <v>20</v>
      </c>
      <c r="K12" s="22">
        <f t="shared" si="7"/>
        <v>20</v>
      </c>
      <c r="L12" s="6"/>
      <c r="M12" s="22">
        <v>98</v>
      </c>
      <c r="N12" s="22">
        <v>52</v>
      </c>
      <c r="O12" s="13">
        <f t="shared" si="8"/>
        <v>150</v>
      </c>
      <c r="P12" s="13">
        <f t="shared" si="9"/>
        <v>250</v>
      </c>
      <c r="Q12" s="30"/>
    </row>
    <row r="13" spans="1:17" ht="14.25" customHeight="1" x14ac:dyDescent="0.45">
      <c r="A13" s="179" t="s">
        <v>23</v>
      </c>
      <c r="B13" s="81">
        <v>1</v>
      </c>
      <c r="C13" s="15">
        <f t="shared" si="3"/>
        <v>10</v>
      </c>
      <c r="D13" s="22">
        <f t="shared" si="4"/>
        <v>10</v>
      </c>
      <c r="E13" s="22"/>
      <c r="F13" s="22">
        <f t="shared" ref="F13:F18" si="10">+H13*40/100</f>
        <v>20</v>
      </c>
      <c r="G13" s="22">
        <f t="shared" ref="G13:G18" si="11">+H13*60/100</f>
        <v>30</v>
      </c>
      <c r="H13" s="13">
        <f t="shared" si="5"/>
        <v>50</v>
      </c>
      <c r="I13" s="13"/>
      <c r="J13" s="22">
        <f t="shared" si="6"/>
        <v>10</v>
      </c>
      <c r="K13" s="22">
        <f t="shared" si="7"/>
        <v>10</v>
      </c>
      <c r="L13" s="22"/>
      <c r="M13" s="22">
        <f t="shared" ref="M13:M18" si="12">+O13*40/100</f>
        <v>30</v>
      </c>
      <c r="N13" s="22">
        <f t="shared" si="8"/>
        <v>45</v>
      </c>
      <c r="O13" s="13">
        <f t="shared" si="8"/>
        <v>75</v>
      </c>
      <c r="P13" s="13">
        <f t="shared" si="9"/>
        <v>125</v>
      </c>
      <c r="Q13" s="30"/>
    </row>
    <row r="14" spans="1:17" ht="14.25" customHeight="1" x14ac:dyDescent="0.45">
      <c r="A14" s="179" t="s">
        <v>24</v>
      </c>
      <c r="B14" s="81">
        <v>2</v>
      </c>
      <c r="C14" s="15">
        <f t="shared" si="3"/>
        <v>20</v>
      </c>
      <c r="D14" s="22">
        <f t="shared" si="4"/>
        <v>20</v>
      </c>
      <c r="E14" s="6"/>
      <c r="F14" s="22">
        <v>100</v>
      </c>
      <c r="G14" s="22" t="s">
        <v>25</v>
      </c>
      <c r="H14" s="13">
        <f t="shared" si="5"/>
        <v>100</v>
      </c>
      <c r="I14" s="13"/>
      <c r="J14" s="22">
        <f t="shared" si="6"/>
        <v>20</v>
      </c>
      <c r="K14" s="22">
        <f t="shared" si="7"/>
        <v>20</v>
      </c>
      <c r="L14" s="6"/>
      <c r="M14" s="22">
        <v>150</v>
      </c>
      <c r="N14" s="22" t="s">
        <v>25</v>
      </c>
      <c r="O14" s="13">
        <f t="shared" si="8"/>
        <v>150</v>
      </c>
      <c r="P14" s="13">
        <f t="shared" si="9"/>
        <v>250</v>
      </c>
      <c r="Q14" s="30"/>
    </row>
    <row r="15" spans="1:17" ht="14.25" customHeight="1" x14ac:dyDescent="0.45">
      <c r="A15" s="179" t="s">
        <v>26</v>
      </c>
      <c r="B15" s="81">
        <v>2</v>
      </c>
      <c r="C15" s="15">
        <f t="shared" si="3"/>
        <v>20</v>
      </c>
      <c r="D15" s="22">
        <f t="shared" si="4"/>
        <v>20</v>
      </c>
      <c r="E15" s="6"/>
      <c r="F15" s="22">
        <v>100</v>
      </c>
      <c r="G15" s="22" t="s">
        <v>25</v>
      </c>
      <c r="H15" s="13">
        <f t="shared" si="5"/>
        <v>100</v>
      </c>
      <c r="I15" s="13"/>
      <c r="J15" s="22">
        <f t="shared" si="6"/>
        <v>20</v>
      </c>
      <c r="K15" s="22">
        <f t="shared" si="7"/>
        <v>20</v>
      </c>
      <c r="L15" s="6"/>
      <c r="M15" s="22">
        <v>150</v>
      </c>
      <c r="N15" s="22" t="s">
        <v>25</v>
      </c>
      <c r="O15" s="13">
        <f t="shared" si="8"/>
        <v>150</v>
      </c>
      <c r="P15" s="13">
        <f t="shared" si="9"/>
        <v>250</v>
      </c>
      <c r="Q15" s="30"/>
    </row>
    <row r="16" spans="1:17" ht="14.25" customHeight="1" x14ac:dyDescent="0.45">
      <c r="A16" s="179" t="s">
        <v>27</v>
      </c>
      <c r="B16" s="81">
        <v>1</v>
      </c>
      <c r="C16" s="15">
        <f t="shared" si="3"/>
        <v>10</v>
      </c>
      <c r="D16" s="22">
        <f t="shared" si="4"/>
        <v>10</v>
      </c>
      <c r="E16" s="6"/>
      <c r="F16" s="22">
        <f t="shared" si="10"/>
        <v>20</v>
      </c>
      <c r="G16" s="22">
        <f t="shared" si="11"/>
        <v>30</v>
      </c>
      <c r="H16" s="13">
        <f t="shared" si="5"/>
        <v>50</v>
      </c>
      <c r="I16" s="13"/>
      <c r="J16" s="22">
        <f t="shared" si="6"/>
        <v>10</v>
      </c>
      <c r="K16" s="22">
        <f t="shared" si="7"/>
        <v>10</v>
      </c>
      <c r="L16" s="6"/>
      <c r="M16" s="22">
        <f t="shared" si="12"/>
        <v>30</v>
      </c>
      <c r="N16" s="22">
        <f t="shared" si="8"/>
        <v>45</v>
      </c>
      <c r="O16" s="13">
        <f t="shared" si="8"/>
        <v>75</v>
      </c>
      <c r="P16" s="13">
        <f t="shared" si="9"/>
        <v>125</v>
      </c>
      <c r="Q16" s="30"/>
    </row>
    <row r="17" spans="1:17" ht="14.25" customHeight="1" x14ac:dyDescent="0.45">
      <c r="A17" s="151" t="s">
        <v>28</v>
      </c>
      <c r="B17" s="81">
        <v>3</v>
      </c>
      <c r="C17" s="15">
        <f t="shared" si="3"/>
        <v>30</v>
      </c>
      <c r="D17" s="22">
        <f t="shared" si="4"/>
        <v>30</v>
      </c>
      <c r="E17" s="22"/>
      <c r="F17" s="22">
        <v>96</v>
      </c>
      <c r="G17" s="22">
        <v>54</v>
      </c>
      <c r="H17" s="13">
        <f t="shared" si="5"/>
        <v>150</v>
      </c>
      <c r="I17" s="13"/>
      <c r="J17" s="22">
        <f t="shared" si="6"/>
        <v>30</v>
      </c>
      <c r="K17" s="22">
        <f t="shared" si="7"/>
        <v>30</v>
      </c>
      <c r="L17" s="22"/>
      <c r="M17" s="22">
        <v>144</v>
      </c>
      <c r="N17" s="22">
        <v>81</v>
      </c>
      <c r="O17" s="13">
        <f t="shared" si="8"/>
        <v>225</v>
      </c>
      <c r="P17" s="13">
        <f t="shared" si="9"/>
        <v>375</v>
      </c>
      <c r="Q17" s="30"/>
    </row>
    <row r="18" spans="1:17" ht="14.25" customHeight="1" x14ac:dyDescent="0.45">
      <c r="A18" s="179" t="s">
        <v>29</v>
      </c>
      <c r="B18" s="81">
        <v>4</v>
      </c>
      <c r="C18" s="15">
        <f t="shared" si="3"/>
        <v>40</v>
      </c>
      <c r="D18" s="22">
        <f t="shared" si="4"/>
        <v>40</v>
      </c>
      <c r="E18" s="6"/>
      <c r="F18" s="22">
        <f t="shared" si="10"/>
        <v>80</v>
      </c>
      <c r="G18" s="22">
        <f t="shared" si="11"/>
        <v>120</v>
      </c>
      <c r="H18" s="13">
        <f t="shared" si="5"/>
        <v>200</v>
      </c>
      <c r="I18" s="13"/>
      <c r="J18" s="22">
        <f t="shared" si="6"/>
        <v>40</v>
      </c>
      <c r="K18" s="22">
        <f t="shared" si="7"/>
        <v>40</v>
      </c>
      <c r="L18" s="6"/>
      <c r="M18" s="22">
        <f t="shared" si="12"/>
        <v>120</v>
      </c>
      <c r="N18" s="22">
        <f t="shared" si="8"/>
        <v>180</v>
      </c>
      <c r="O18" s="13">
        <f t="shared" si="8"/>
        <v>300</v>
      </c>
      <c r="P18" s="13">
        <f t="shared" si="9"/>
        <v>500</v>
      </c>
      <c r="Q18" s="30"/>
    </row>
    <row r="19" spans="1:17" ht="14.25" customHeight="1" x14ac:dyDescent="0.45">
      <c r="A19" s="180"/>
      <c r="B19" s="22"/>
      <c r="C19" s="15"/>
      <c r="D19" s="22"/>
      <c r="E19" s="6"/>
      <c r="F19" s="22"/>
      <c r="G19" s="22"/>
      <c r="H19" s="13"/>
      <c r="I19" s="13"/>
      <c r="J19" s="22"/>
      <c r="K19" s="22"/>
      <c r="L19" s="6"/>
      <c r="M19" s="22"/>
      <c r="N19" s="22"/>
      <c r="O19" s="13"/>
      <c r="P19" s="13"/>
      <c r="Q19" s="30"/>
    </row>
    <row r="20" spans="1:17" ht="14.25" customHeight="1" x14ac:dyDescent="0.45">
      <c r="A20" s="1"/>
      <c r="B20" s="22"/>
      <c r="C20" s="15"/>
      <c r="D20" s="22"/>
      <c r="E20" s="6"/>
      <c r="F20" s="22"/>
      <c r="G20" s="22"/>
      <c r="H20" s="13"/>
      <c r="I20" s="13"/>
      <c r="J20" s="22"/>
      <c r="K20" s="22"/>
      <c r="L20" s="6"/>
      <c r="M20" s="22"/>
      <c r="N20" s="22"/>
      <c r="O20" s="13"/>
      <c r="P20" s="13"/>
      <c r="Q20" s="30"/>
    </row>
    <row r="21" spans="1:17" ht="14.25" customHeight="1" x14ac:dyDescent="0.45">
      <c r="A21" s="1"/>
      <c r="B21" s="22"/>
      <c r="C21" s="22"/>
      <c r="D21" s="22"/>
      <c r="E21" s="22"/>
      <c r="F21" s="22"/>
      <c r="G21" s="22"/>
      <c r="H21" s="13"/>
      <c r="I21" s="13"/>
      <c r="J21" s="22"/>
      <c r="K21" s="22"/>
      <c r="L21" s="22"/>
      <c r="M21" s="22"/>
      <c r="N21" s="22"/>
      <c r="O21" s="13"/>
      <c r="P21" s="13"/>
      <c r="Q21" s="30"/>
    </row>
    <row r="22" spans="1:17" ht="14.25" customHeight="1" x14ac:dyDescent="0.45">
      <c r="A22" s="1"/>
      <c r="B22" s="22"/>
      <c r="C22" s="22"/>
      <c r="D22" s="22"/>
      <c r="E22" s="22"/>
      <c r="F22" s="22"/>
      <c r="G22" s="22"/>
      <c r="H22" s="13"/>
      <c r="I22" s="13"/>
      <c r="J22" s="22"/>
      <c r="K22" s="22"/>
      <c r="L22" s="22"/>
      <c r="M22" s="22"/>
      <c r="N22" s="22"/>
      <c r="O22" s="13"/>
      <c r="P22" s="13"/>
      <c r="Q22" s="30"/>
    </row>
    <row r="23" spans="1:17" ht="14.25" customHeight="1" x14ac:dyDescent="0.45">
      <c r="A23" s="2"/>
      <c r="B23" s="22"/>
      <c r="C23" s="22"/>
      <c r="D23" s="22"/>
      <c r="E23" s="102"/>
      <c r="F23" s="6"/>
      <c r="G23" s="6"/>
      <c r="H23" s="103"/>
      <c r="I23" s="103"/>
      <c r="J23" s="22"/>
      <c r="K23" s="22"/>
      <c r="L23" s="102"/>
      <c r="M23" s="6"/>
      <c r="N23" s="6"/>
      <c r="O23" s="103"/>
      <c r="P23" s="13"/>
      <c r="Q23" s="30"/>
    </row>
    <row r="24" spans="1:17" ht="14.25" customHeight="1" x14ac:dyDescent="0.45">
      <c r="A24" s="22"/>
      <c r="B24" s="22"/>
      <c r="C24" s="22"/>
      <c r="D24" s="22"/>
      <c r="E24" s="102"/>
      <c r="F24" s="6"/>
      <c r="G24" s="6"/>
      <c r="H24" s="103"/>
      <c r="I24" s="103"/>
      <c r="J24" s="22"/>
      <c r="K24" s="22"/>
      <c r="L24" s="102"/>
      <c r="M24" s="6"/>
      <c r="N24" s="21"/>
      <c r="O24" s="13"/>
      <c r="P24" s="13"/>
      <c r="Q24" s="30"/>
    </row>
    <row r="25" spans="1:17" ht="14.25" customHeight="1" x14ac:dyDescent="0.45">
      <c r="A25" s="181" t="s">
        <v>18</v>
      </c>
      <c r="B25" s="101">
        <f>SUM(B4:B24)</f>
        <v>32</v>
      </c>
      <c r="C25" s="182" t="s">
        <v>25</v>
      </c>
      <c r="D25" s="182" t="s">
        <v>25</v>
      </c>
      <c r="E25" s="182" t="s">
        <v>25</v>
      </c>
      <c r="F25" s="182" t="s">
        <v>25</v>
      </c>
      <c r="G25" s="182" t="s">
        <v>25</v>
      </c>
      <c r="H25" s="104">
        <f>SUM(H4:H24)</f>
        <v>1600</v>
      </c>
      <c r="I25" s="166"/>
      <c r="J25" s="182" t="s">
        <v>25</v>
      </c>
      <c r="K25" s="182" t="s">
        <v>25</v>
      </c>
      <c r="L25" s="182" t="s">
        <v>25</v>
      </c>
      <c r="M25" s="182" t="s">
        <v>25</v>
      </c>
      <c r="N25" s="182" t="s">
        <v>25</v>
      </c>
      <c r="O25" s="104">
        <f>SUM(O4:O24)</f>
        <v>2400</v>
      </c>
      <c r="P25" s="101">
        <f>SUM(P4:P24)</f>
        <v>4000</v>
      </c>
    </row>
    <row r="26" spans="1:17" ht="14.25" customHeight="1" x14ac:dyDescent="0.45">
      <c r="A26" s="7"/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7" ht="14.25" customHeight="1" x14ac:dyDescent="0.45">
      <c r="A27" s="12"/>
      <c r="D27" s="10"/>
      <c r="E27" s="11"/>
      <c r="F27" s="11"/>
      <c r="G27" s="10"/>
      <c r="H27" s="11"/>
      <c r="I27" s="11"/>
      <c r="J27" s="27"/>
      <c r="K27" s="10"/>
      <c r="L27" s="10"/>
      <c r="N27" s="10"/>
      <c r="O27" s="10"/>
      <c r="P27" s="106" t="s">
        <v>25</v>
      </c>
    </row>
    <row r="28" spans="1:17" ht="14.25" customHeight="1" x14ac:dyDescent="0.45">
      <c r="A28" s="12"/>
      <c r="D28" s="10"/>
      <c r="E28" s="10"/>
      <c r="F28" s="10"/>
      <c r="G28" s="10"/>
      <c r="H28" s="10"/>
      <c r="I28" s="10"/>
      <c r="J28" s="27"/>
      <c r="K28" s="10"/>
      <c r="L28" s="10"/>
      <c r="M28" s="10"/>
      <c r="N28" s="10"/>
      <c r="O28" s="27"/>
      <c r="P28" s="27"/>
    </row>
    <row r="29" spans="1:17" ht="14.25" customHeight="1" x14ac:dyDescent="0.45">
      <c r="A29" s="12"/>
      <c r="D29" s="10"/>
      <c r="E29" s="10"/>
      <c r="F29" s="10"/>
      <c r="G29" s="10"/>
      <c r="H29" s="10"/>
      <c r="I29" s="10"/>
      <c r="J29" s="27"/>
      <c r="K29" s="10"/>
      <c r="L29" s="10"/>
      <c r="M29" s="10"/>
      <c r="N29" s="10"/>
      <c r="O29" s="27"/>
      <c r="P29" s="27"/>
    </row>
    <row r="30" spans="1:17" ht="14.25" customHeight="1" x14ac:dyDescent="0.45">
      <c r="D30" s="27"/>
      <c r="E30" s="27"/>
      <c r="F30" s="27"/>
      <c r="G30" s="27"/>
      <c r="H30" s="27"/>
      <c r="I30" s="27"/>
      <c r="J30" s="27"/>
      <c r="K30" s="27"/>
      <c r="L30" s="27"/>
      <c r="M30" s="27"/>
      <c r="P30" s="27"/>
    </row>
    <row r="31" spans="1:17" ht="14.25" customHeight="1" x14ac:dyDescent="0.45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7" ht="14.25" customHeight="1" x14ac:dyDescent="0.45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 ht="14.25" customHeight="1" x14ac:dyDescent="0.45"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14.25" customHeight="1" x14ac:dyDescent="0.4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ht="14.25" customHeight="1" x14ac:dyDescent="0.4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ht="14.25" customHeight="1" x14ac:dyDescent="0.45"/>
    <row r="37" spans="1:16" ht="14.25" customHeight="1" x14ac:dyDescent="0.45"/>
    <row r="38" spans="1:16" ht="14.25" customHeight="1" x14ac:dyDescent="0.45"/>
    <row r="39" spans="1:16" ht="14.25" customHeight="1" x14ac:dyDescent="0.45"/>
    <row r="40" spans="1:16" ht="14.25" customHeight="1" x14ac:dyDescent="0.45"/>
    <row r="41" spans="1:16" ht="14.25" customHeight="1" x14ac:dyDescent="0.45"/>
    <row r="42" spans="1:16" ht="14.25" customHeight="1" x14ac:dyDescent="0.45"/>
    <row r="43" spans="1:16" ht="14.25" customHeight="1" x14ac:dyDescent="0.45"/>
    <row r="44" spans="1:16" ht="14.25" customHeight="1" x14ac:dyDescent="0.45"/>
    <row r="45" spans="1:16" ht="14.25" customHeight="1" x14ac:dyDescent="0.45"/>
    <row r="46" spans="1:16" ht="14.25" customHeight="1" x14ac:dyDescent="0.45"/>
    <row r="47" spans="1:16" ht="14.25" customHeight="1" x14ac:dyDescent="0.45"/>
    <row r="48" spans="1:16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  <row r="1002" ht="14.25" customHeight="1" x14ac:dyDescent="0.45"/>
    <row r="1003" ht="14.25" customHeight="1" x14ac:dyDescent="0.45"/>
    <row r="1004" ht="14.25" customHeight="1" x14ac:dyDescent="0.45"/>
    <row r="1005" ht="14.25" customHeight="1" x14ac:dyDescent="0.45"/>
    <row r="1006" ht="14.25" customHeight="1" x14ac:dyDescent="0.45"/>
    <row r="1007" ht="14.25" customHeight="1" x14ac:dyDescent="0.45"/>
    <row r="1008" ht="14.25" customHeight="1" x14ac:dyDescent="0.45"/>
    <row r="1009" ht="14.25" customHeight="1" x14ac:dyDescent="0.45"/>
    <row r="1010" ht="14.25" customHeight="1" x14ac:dyDescent="0.45"/>
    <row r="1011" ht="14.25" customHeight="1" x14ac:dyDescent="0.45"/>
    <row r="1012" ht="14.25" customHeight="1" x14ac:dyDescent="0.45"/>
  </sheetData>
  <mergeCells count="2">
    <mergeCell ref="L1:O1"/>
    <mergeCell ref="E1:H1"/>
  </mergeCells>
  <conditionalFormatting sqref="A15:A23 A1 A3">
    <cfRule type="colorScale" priority="3">
      <colorScale>
        <cfvo type="min"/>
        <cfvo type="max"/>
        <color rgb="FF57BB8A"/>
        <color rgb="FFFFFFFF"/>
      </colorScale>
    </cfRule>
  </conditionalFormatting>
  <conditionalFormatting sqref="E3">
    <cfRule type="notContainsBlanks" dxfId="0" priority="1">
      <formula>LEN(TRIM(E3))&gt;0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002"/>
  <sheetViews>
    <sheetView topLeftCell="A2" workbookViewId="0">
      <selection activeCell="M14" sqref="M14"/>
    </sheetView>
  </sheetViews>
  <sheetFormatPr defaultColWidth="15.1328125" defaultRowHeight="15" customHeight="1" x14ac:dyDescent="0.45"/>
  <cols>
    <col min="1" max="1" width="38.3984375" customWidth="1"/>
    <col min="2" max="2" width="8.3984375" customWidth="1"/>
    <col min="3" max="4" width="6.73046875" customWidth="1"/>
    <col min="5" max="5" width="1.73046875" customWidth="1"/>
    <col min="6" max="10" width="6.73046875" customWidth="1"/>
    <col min="11" max="11" width="3.3984375" customWidth="1"/>
    <col min="12" max="13" width="6.73046875" customWidth="1"/>
    <col min="14" max="14" width="8.3984375" customWidth="1"/>
    <col min="15" max="15" width="11.1328125" customWidth="1"/>
    <col min="16" max="24" width="7.59765625" customWidth="1"/>
  </cols>
  <sheetData>
    <row r="1" spans="1:17" ht="62.25" customHeight="1" x14ac:dyDescent="0.45">
      <c r="A1" s="150" t="s">
        <v>102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7" ht="50.25" customHeight="1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7" ht="14.25" customHeight="1" x14ac:dyDescent="0.45">
      <c r="A3" s="191" t="s">
        <v>20</v>
      </c>
      <c r="B3" s="48">
        <v>2</v>
      </c>
      <c r="C3" s="22">
        <f>+B3*10</f>
        <v>20</v>
      </c>
      <c r="D3" s="22">
        <f>+B3*10</f>
        <v>20</v>
      </c>
      <c r="E3" s="22"/>
      <c r="F3" s="22">
        <f>+H3*30/100</f>
        <v>30</v>
      </c>
      <c r="G3" s="22">
        <f>+H3*70/100</f>
        <v>70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+N3*30/100</f>
        <v>45</v>
      </c>
      <c r="M3" s="22">
        <f>+N3*70/100</f>
        <v>105</v>
      </c>
      <c r="N3" s="13">
        <f>+O3*60/100</f>
        <v>150</v>
      </c>
      <c r="O3" s="13">
        <f>+B3*125</f>
        <v>250</v>
      </c>
    </row>
    <row r="4" spans="1:17" ht="14.25" customHeight="1" x14ac:dyDescent="0.45">
      <c r="A4" s="188" t="s">
        <v>76</v>
      </c>
      <c r="B4" s="49">
        <v>3</v>
      </c>
      <c r="C4" s="15">
        <f t="shared" ref="C4:C14" si="0">+B4*10</f>
        <v>30</v>
      </c>
      <c r="D4" s="22">
        <f t="shared" ref="D4:D14" si="1">+B4*10</f>
        <v>30</v>
      </c>
      <c r="E4" s="14"/>
      <c r="F4" s="6">
        <v>96</v>
      </c>
      <c r="G4" s="22">
        <v>54</v>
      </c>
      <c r="H4" s="13">
        <f t="shared" ref="H4:H14" si="2">+O4*40/100</f>
        <v>150</v>
      </c>
      <c r="I4" s="22">
        <f t="shared" ref="I4:I14" si="3">+B4*10</f>
        <v>30</v>
      </c>
      <c r="J4" s="22">
        <f t="shared" ref="J4:J14" si="4">+B4*10</f>
        <v>30</v>
      </c>
      <c r="K4" s="6"/>
      <c r="L4" s="6">
        <v>144</v>
      </c>
      <c r="M4" s="22">
        <v>81</v>
      </c>
      <c r="N4" s="13">
        <f t="shared" ref="N4:N14" si="5">+O4*60/100</f>
        <v>225</v>
      </c>
      <c r="O4" s="13">
        <f t="shared" ref="O4:O14" si="6">+B4*125</f>
        <v>375</v>
      </c>
    </row>
    <row r="5" spans="1:17" ht="14.25" customHeight="1" x14ac:dyDescent="0.45">
      <c r="A5" s="188" t="s">
        <v>103</v>
      </c>
      <c r="B5" s="49">
        <v>4</v>
      </c>
      <c r="C5" s="15">
        <f t="shared" si="0"/>
        <v>40</v>
      </c>
      <c r="D5" s="22">
        <f t="shared" si="1"/>
        <v>40</v>
      </c>
      <c r="E5" s="22"/>
      <c r="F5" s="22">
        <v>60</v>
      </c>
      <c r="G5" s="22">
        <f t="shared" ref="G5:G13" si="7">+H5*70/100</f>
        <v>140</v>
      </c>
      <c r="H5" s="13">
        <f t="shared" si="2"/>
        <v>200</v>
      </c>
      <c r="I5" s="22">
        <f t="shared" si="3"/>
        <v>40</v>
      </c>
      <c r="J5" s="22">
        <f t="shared" si="4"/>
        <v>40</v>
      </c>
      <c r="K5" s="22"/>
      <c r="L5" s="22">
        <v>90</v>
      </c>
      <c r="M5" s="22">
        <f t="shared" ref="M5:M11" si="8">+N5*70/100</f>
        <v>210</v>
      </c>
      <c r="N5" s="13">
        <f t="shared" si="5"/>
        <v>300</v>
      </c>
      <c r="O5" s="13">
        <f t="shared" si="6"/>
        <v>500</v>
      </c>
      <c r="Q5" s="24" t="s">
        <v>25</v>
      </c>
    </row>
    <row r="6" spans="1:17" ht="14.25" customHeight="1" x14ac:dyDescent="0.45">
      <c r="A6" s="188" t="s">
        <v>21</v>
      </c>
      <c r="B6" s="49">
        <v>3</v>
      </c>
      <c r="C6" s="15">
        <f t="shared" si="0"/>
        <v>30</v>
      </c>
      <c r="D6" s="22">
        <f t="shared" si="1"/>
        <v>30</v>
      </c>
      <c r="E6" s="14"/>
      <c r="F6" s="6">
        <v>96</v>
      </c>
      <c r="G6" s="22">
        <v>54</v>
      </c>
      <c r="H6" s="13">
        <f t="shared" si="2"/>
        <v>150</v>
      </c>
      <c r="I6" s="22">
        <f t="shared" si="3"/>
        <v>30</v>
      </c>
      <c r="J6" s="22">
        <f t="shared" si="4"/>
        <v>30</v>
      </c>
      <c r="K6" s="6"/>
      <c r="L6" s="6">
        <v>144</v>
      </c>
      <c r="M6" s="22">
        <v>81</v>
      </c>
      <c r="N6" s="13">
        <f t="shared" si="5"/>
        <v>225</v>
      </c>
      <c r="O6" s="13">
        <f t="shared" si="6"/>
        <v>375</v>
      </c>
    </row>
    <row r="7" spans="1:17" ht="14.25" customHeight="1" x14ac:dyDescent="0.45">
      <c r="A7" s="188" t="s">
        <v>22</v>
      </c>
      <c r="B7" s="49">
        <v>3</v>
      </c>
      <c r="C7" s="15">
        <f t="shared" si="0"/>
        <v>30</v>
      </c>
      <c r="D7" s="22">
        <f t="shared" si="1"/>
        <v>30</v>
      </c>
      <c r="E7" s="14"/>
      <c r="F7" s="6">
        <v>96</v>
      </c>
      <c r="G7" s="22">
        <v>54</v>
      </c>
      <c r="H7" s="13">
        <f t="shared" si="2"/>
        <v>150</v>
      </c>
      <c r="I7" s="22">
        <f t="shared" si="3"/>
        <v>30</v>
      </c>
      <c r="J7" s="22">
        <f t="shared" si="4"/>
        <v>30</v>
      </c>
      <c r="K7" s="6"/>
      <c r="L7" s="6">
        <v>144</v>
      </c>
      <c r="M7" s="22">
        <v>81</v>
      </c>
      <c r="N7" s="13">
        <f t="shared" si="5"/>
        <v>225</v>
      </c>
      <c r="O7" s="13">
        <f t="shared" si="6"/>
        <v>375</v>
      </c>
    </row>
    <row r="8" spans="1:17" ht="14.25" customHeight="1" x14ac:dyDescent="0.45">
      <c r="A8" s="188" t="s">
        <v>23</v>
      </c>
      <c r="B8" s="49">
        <v>2</v>
      </c>
      <c r="C8" s="15">
        <f t="shared" si="0"/>
        <v>20</v>
      </c>
      <c r="D8" s="22">
        <f t="shared" si="1"/>
        <v>20</v>
      </c>
      <c r="E8" s="22"/>
      <c r="F8" s="22">
        <v>30</v>
      </c>
      <c r="G8" s="22">
        <f t="shared" si="7"/>
        <v>70</v>
      </c>
      <c r="H8" s="13">
        <f t="shared" si="2"/>
        <v>100</v>
      </c>
      <c r="I8" s="22">
        <f t="shared" si="3"/>
        <v>20</v>
      </c>
      <c r="J8" s="22">
        <f t="shared" si="4"/>
        <v>20</v>
      </c>
      <c r="K8" s="22"/>
      <c r="L8" s="22">
        <v>45</v>
      </c>
      <c r="M8" s="22">
        <f t="shared" si="8"/>
        <v>105</v>
      </c>
      <c r="N8" s="13">
        <f t="shared" si="5"/>
        <v>150</v>
      </c>
      <c r="O8" s="13">
        <f t="shared" si="6"/>
        <v>250</v>
      </c>
    </row>
    <row r="9" spans="1:17" ht="14.25" customHeight="1" x14ac:dyDescent="0.45">
      <c r="A9" s="188" t="s">
        <v>24</v>
      </c>
      <c r="B9" s="49">
        <v>2</v>
      </c>
      <c r="C9" s="15">
        <f t="shared" si="0"/>
        <v>20</v>
      </c>
      <c r="D9" s="22">
        <f t="shared" si="1"/>
        <v>20</v>
      </c>
      <c r="E9" s="14"/>
      <c r="F9" s="6">
        <v>100</v>
      </c>
      <c r="G9" s="22" t="s">
        <v>25</v>
      </c>
      <c r="H9" s="13">
        <f t="shared" si="2"/>
        <v>100</v>
      </c>
      <c r="I9" s="22">
        <f t="shared" si="3"/>
        <v>20</v>
      </c>
      <c r="J9" s="22">
        <f t="shared" si="4"/>
        <v>20</v>
      </c>
      <c r="K9" s="6"/>
      <c r="L9" s="6">
        <v>150</v>
      </c>
      <c r="M9" s="22" t="s">
        <v>25</v>
      </c>
      <c r="N9" s="13">
        <f t="shared" si="5"/>
        <v>150</v>
      </c>
      <c r="O9" s="13">
        <f t="shared" si="6"/>
        <v>250</v>
      </c>
    </row>
    <row r="10" spans="1:17" ht="14.25" customHeight="1" x14ac:dyDescent="0.45">
      <c r="A10" s="188" t="s">
        <v>26</v>
      </c>
      <c r="B10" s="49">
        <v>2</v>
      </c>
      <c r="C10" s="15">
        <f t="shared" si="0"/>
        <v>20</v>
      </c>
      <c r="D10" s="22">
        <f t="shared" si="1"/>
        <v>20</v>
      </c>
      <c r="E10" s="14"/>
      <c r="F10" s="6">
        <v>100</v>
      </c>
      <c r="G10" s="22" t="s">
        <v>25</v>
      </c>
      <c r="H10" s="13">
        <f t="shared" si="2"/>
        <v>100</v>
      </c>
      <c r="I10" s="22">
        <f t="shared" si="3"/>
        <v>20</v>
      </c>
      <c r="J10" s="22">
        <f t="shared" si="4"/>
        <v>20</v>
      </c>
      <c r="K10" s="6"/>
      <c r="L10" s="6">
        <v>150</v>
      </c>
      <c r="M10" s="22" t="s">
        <v>25</v>
      </c>
      <c r="N10" s="13">
        <f t="shared" si="5"/>
        <v>150</v>
      </c>
      <c r="O10" s="13">
        <f t="shared" si="6"/>
        <v>250</v>
      </c>
    </row>
    <row r="11" spans="1:17" ht="14.25" customHeight="1" x14ac:dyDescent="0.45">
      <c r="A11" s="188" t="s">
        <v>27</v>
      </c>
      <c r="B11" s="49">
        <v>2</v>
      </c>
      <c r="C11" s="15">
        <f t="shared" si="0"/>
        <v>20</v>
      </c>
      <c r="D11" s="22">
        <f t="shared" si="1"/>
        <v>20</v>
      </c>
      <c r="E11" s="14"/>
      <c r="F11" s="6">
        <v>30</v>
      </c>
      <c r="G11" s="22">
        <v>70</v>
      </c>
      <c r="H11" s="13">
        <f t="shared" si="2"/>
        <v>100</v>
      </c>
      <c r="I11" s="22">
        <f t="shared" si="3"/>
        <v>20</v>
      </c>
      <c r="J11" s="22">
        <f t="shared" si="4"/>
        <v>20</v>
      </c>
      <c r="K11" s="6"/>
      <c r="L11" s="6">
        <v>45</v>
      </c>
      <c r="M11" s="22">
        <f t="shared" si="8"/>
        <v>105</v>
      </c>
      <c r="N11" s="13">
        <f t="shared" si="5"/>
        <v>150</v>
      </c>
      <c r="O11" s="13">
        <f t="shared" si="6"/>
        <v>250</v>
      </c>
    </row>
    <row r="12" spans="1:17" ht="14.25" customHeight="1" x14ac:dyDescent="0.45">
      <c r="A12" s="188" t="s">
        <v>28</v>
      </c>
      <c r="B12" s="49">
        <v>4</v>
      </c>
      <c r="C12" s="15">
        <f t="shared" si="0"/>
        <v>40</v>
      </c>
      <c r="D12" s="22">
        <f t="shared" si="1"/>
        <v>40</v>
      </c>
      <c r="E12" s="22"/>
      <c r="F12" s="22">
        <v>130</v>
      </c>
      <c r="G12" s="22">
        <v>70</v>
      </c>
      <c r="H12" s="13">
        <f t="shared" si="2"/>
        <v>200</v>
      </c>
      <c r="I12" s="22">
        <f t="shared" si="3"/>
        <v>40</v>
      </c>
      <c r="J12" s="22">
        <f t="shared" si="4"/>
        <v>40</v>
      </c>
      <c r="K12" s="22"/>
      <c r="L12" s="22">
        <f>F12*1.5</f>
        <v>195</v>
      </c>
      <c r="M12" s="22">
        <v>105</v>
      </c>
      <c r="N12" s="13">
        <f t="shared" si="5"/>
        <v>300</v>
      </c>
      <c r="O12" s="13">
        <f t="shared" si="6"/>
        <v>500</v>
      </c>
    </row>
    <row r="13" spans="1:17" ht="14.25" customHeight="1" x14ac:dyDescent="0.45">
      <c r="A13" s="188" t="s">
        <v>29</v>
      </c>
      <c r="B13" s="49">
        <v>3</v>
      </c>
      <c r="C13" s="15">
        <f t="shared" si="0"/>
        <v>30</v>
      </c>
      <c r="D13" s="22">
        <f t="shared" si="1"/>
        <v>30</v>
      </c>
      <c r="E13" s="22"/>
      <c r="F13" s="22">
        <v>45</v>
      </c>
      <c r="G13" s="22">
        <f t="shared" si="7"/>
        <v>105</v>
      </c>
      <c r="H13" s="13">
        <f t="shared" si="2"/>
        <v>150</v>
      </c>
      <c r="I13" s="22">
        <f t="shared" si="3"/>
        <v>30</v>
      </c>
      <c r="J13" s="22">
        <f t="shared" si="4"/>
        <v>30</v>
      </c>
      <c r="K13" s="22"/>
      <c r="L13" s="22">
        <v>68</v>
      </c>
      <c r="M13" s="22">
        <v>157</v>
      </c>
      <c r="N13" s="13">
        <f t="shared" si="5"/>
        <v>225</v>
      </c>
      <c r="O13" s="13">
        <f t="shared" si="6"/>
        <v>375</v>
      </c>
    </row>
    <row r="14" spans="1:17" ht="14.25" customHeight="1" x14ac:dyDescent="0.45">
      <c r="A14" s="189" t="s">
        <v>104</v>
      </c>
      <c r="B14" s="64">
        <v>2</v>
      </c>
      <c r="C14" s="55">
        <f t="shared" si="0"/>
        <v>20</v>
      </c>
      <c r="D14" s="18">
        <f t="shared" si="1"/>
        <v>20</v>
      </c>
      <c r="E14" s="18"/>
      <c r="F14" s="18">
        <v>100</v>
      </c>
      <c r="G14" s="18" t="s">
        <v>25</v>
      </c>
      <c r="H14" s="42">
        <f t="shared" si="2"/>
        <v>100</v>
      </c>
      <c r="I14" s="18">
        <f t="shared" si="3"/>
        <v>20</v>
      </c>
      <c r="J14" s="18">
        <f t="shared" si="4"/>
        <v>20</v>
      </c>
      <c r="K14" s="18"/>
      <c r="L14" s="18">
        <f>F14*1.5</f>
        <v>150</v>
      </c>
      <c r="M14" s="18" t="s">
        <v>25</v>
      </c>
      <c r="N14" s="42">
        <f t="shared" si="5"/>
        <v>150</v>
      </c>
      <c r="O14" s="42">
        <f t="shared" si="6"/>
        <v>250</v>
      </c>
    </row>
    <row r="15" spans="1:17" ht="14.25" customHeight="1" x14ac:dyDescent="0.45">
      <c r="A15" s="5" t="s">
        <v>18</v>
      </c>
      <c r="B15" s="21">
        <f>SUM(B3:B14)</f>
        <v>32</v>
      </c>
      <c r="C15" s="21" t="s">
        <v>25</v>
      </c>
      <c r="D15" s="21" t="s">
        <v>25</v>
      </c>
      <c r="E15" s="21"/>
      <c r="F15" s="21" t="s">
        <v>25</v>
      </c>
      <c r="G15" s="21" t="s">
        <v>25</v>
      </c>
      <c r="H15" s="21">
        <f>SUM(H3:H14)</f>
        <v>1600</v>
      </c>
      <c r="I15" s="21" t="s">
        <v>25</v>
      </c>
      <c r="J15" s="21" t="s">
        <v>25</v>
      </c>
      <c r="K15" s="21"/>
      <c r="L15" s="21" t="s">
        <v>25</v>
      </c>
      <c r="M15" s="21" t="s">
        <v>25</v>
      </c>
      <c r="N15" s="21">
        <f>SUM(N3:N14)</f>
        <v>2400</v>
      </c>
      <c r="O15" s="21">
        <f>SUM(O3:O14)</f>
        <v>4000</v>
      </c>
    </row>
    <row r="16" spans="1:17" ht="14.25" customHeight="1" x14ac:dyDescent="0.45">
      <c r="A16" s="7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f>+N15+H15</f>
        <v>4000</v>
      </c>
    </row>
    <row r="17" spans="1:15" ht="14.25" customHeight="1" x14ac:dyDescent="0.45">
      <c r="D17" s="10"/>
      <c r="E17" s="10"/>
      <c r="F17" s="11"/>
      <c r="G17" s="10"/>
      <c r="H17" s="11"/>
      <c r="I17" s="27"/>
      <c r="J17" s="10"/>
      <c r="K17" s="10"/>
      <c r="M17" s="10"/>
      <c r="N17" s="10"/>
      <c r="O17" s="27"/>
    </row>
    <row r="18" spans="1:15" ht="14.25" customHeight="1" x14ac:dyDescent="0.45">
      <c r="D18" s="10"/>
      <c r="E18" s="10"/>
      <c r="F18" s="10"/>
      <c r="G18" s="10"/>
      <c r="H18" s="10"/>
      <c r="I18" s="27"/>
      <c r="J18" s="10"/>
      <c r="K18" s="10"/>
      <c r="L18" s="10"/>
      <c r="M18" s="10"/>
      <c r="N18" s="27"/>
      <c r="O18" s="27"/>
    </row>
    <row r="19" spans="1:15" ht="14.25" customHeight="1" x14ac:dyDescent="0.45">
      <c r="D19" s="10"/>
      <c r="E19" s="10"/>
      <c r="F19" s="10"/>
      <c r="G19" s="10"/>
      <c r="H19" s="10"/>
      <c r="I19" s="27"/>
      <c r="J19" s="10"/>
      <c r="K19" s="10"/>
      <c r="L19" s="10"/>
      <c r="M19" s="10"/>
      <c r="N19" s="27"/>
      <c r="O19" s="27"/>
    </row>
    <row r="20" spans="1:15" ht="14.25" customHeight="1" x14ac:dyDescent="0.45">
      <c r="D20" s="27"/>
      <c r="E20" s="27"/>
      <c r="F20" s="27"/>
      <c r="G20" s="27"/>
      <c r="H20" s="27"/>
      <c r="I20" s="27"/>
      <c r="J20" s="27"/>
      <c r="K20" s="27"/>
      <c r="L20" s="27"/>
      <c r="O20" s="27"/>
    </row>
    <row r="21" spans="1:15" ht="14.25" customHeight="1" x14ac:dyDescent="0.45">
      <c r="D21" s="27"/>
      <c r="E21" s="27"/>
      <c r="F21" s="41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4.25" customHeight="1" x14ac:dyDescent="0.45"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4.25" customHeight="1" x14ac:dyDescent="0.45"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4.25" customHeight="1" x14ac:dyDescent="0.4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4.25" customHeight="1" x14ac:dyDescent="0.4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4.25" customHeight="1" x14ac:dyDescent="0.45"/>
    <row r="27" spans="1:15" ht="14.25" customHeight="1" x14ac:dyDescent="0.45"/>
    <row r="28" spans="1:15" ht="14.25" customHeight="1" x14ac:dyDescent="0.45"/>
    <row r="29" spans="1:15" ht="14.25" customHeight="1" x14ac:dyDescent="0.45"/>
    <row r="30" spans="1:15" ht="14.25" customHeight="1" x14ac:dyDescent="0.45"/>
    <row r="31" spans="1:15" ht="14.25" customHeight="1" x14ac:dyDescent="0.45"/>
    <row r="32" spans="1:15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  <row r="1002" ht="14.25" customHeight="1" x14ac:dyDescent="0.45"/>
  </sheetData>
  <mergeCells count="2">
    <mergeCell ref="L1:N1"/>
    <mergeCell ref="F1:H1"/>
  </mergeCells>
  <pageMargins left="0.7" right="0.7" top="0.75" bottom="0.75" header="0.3" footer="0.3"/>
  <pageSetup paperSize="9" scale="61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004"/>
  <sheetViews>
    <sheetView workbookViewId="0">
      <selection activeCell="G7" sqref="G7"/>
    </sheetView>
  </sheetViews>
  <sheetFormatPr defaultColWidth="15.1328125" defaultRowHeight="15" customHeight="1" x14ac:dyDescent="0.45"/>
  <cols>
    <col min="1" max="1" width="32.59765625" customWidth="1"/>
    <col min="2" max="2" width="4.1328125" customWidth="1"/>
    <col min="3" max="3" width="5.86328125" customWidth="1"/>
    <col min="4" max="4" width="5.3984375" customWidth="1"/>
    <col min="5" max="5" width="1.265625" customWidth="1"/>
    <col min="6" max="6" width="5.265625" customWidth="1"/>
    <col min="7" max="7" width="7.3984375" customWidth="1"/>
    <col min="8" max="8" width="8.3984375" customWidth="1"/>
    <col min="9" max="9" width="5.1328125" customWidth="1"/>
    <col min="10" max="10" width="6.1328125" customWidth="1"/>
    <col min="11" max="11" width="1.86328125" customWidth="1"/>
    <col min="12" max="12" width="9.3984375" customWidth="1"/>
    <col min="13" max="13" width="8.265625" customWidth="1"/>
    <col min="14" max="14" width="7.59765625" customWidth="1"/>
    <col min="15" max="15" width="11" customWidth="1"/>
  </cols>
  <sheetData>
    <row r="1" spans="1:16" ht="51" customHeight="1" x14ac:dyDescent="0.55000000000000004">
      <c r="A1" s="157" t="s">
        <v>105</v>
      </c>
      <c r="B1" s="20" t="s">
        <v>5</v>
      </c>
      <c r="C1" s="16" t="s">
        <v>6</v>
      </c>
      <c r="D1" s="16" t="s">
        <v>7</v>
      </c>
      <c r="E1" s="273" t="s">
        <v>64</v>
      </c>
      <c r="F1" s="270"/>
      <c r="G1" s="270"/>
      <c r="H1" s="107"/>
      <c r="I1" s="16" t="s">
        <v>11</v>
      </c>
      <c r="J1" s="16" t="s">
        <v>12</v>
      </c>
      <c r="K1" s="273" t="s">
        <v>65</v>
      </c>
      <c r="L1" s="270"/>
      <c r="M1" s="270"/>
      <c r="N1" s="271"/>
      <c r="O1" s="17" t="s">
        <v>66</v>
      </c>
    </row>
    <row r="2" spans="1:16" ht="14.25" x14ac:dyDescent="0.45">
      <c r="A2" s="5" t="s">
        <v>14</v>
      </c>
      <c r="B2" s="6" t="s">
        <v>38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10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37</v>
      </c>
      <c r="O2" s="13" t="s">
        <v>19</v>
      </c>
    </row>
    <row r="3" spans="1:16" ht="14.25" x14ac:dyDescent="0.45">
      <c r="A3" s="179" t="s">
        <v>20</v>
      </c>
      <c r="B3" s="81">
        <v>2</v>
      </c>
      <c r="C3" s="22">
        <f>+B3*10</f>
        <v>20</v>
      </c>
      <c r="D3" s="22">
        <f>+B3*10</f>
        <v>20</v>
      </c>
      <c r="E3" s="22"/>
      <c r="F3" s="22">
        <f>+H3*40/100</f>
        <v>40</v>
      </c>
      <c r="G3" s="22">
        <f>+H3*60/100</f>
        <v>60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+N3*40/100</f>
        <v>60</v>
      </c>
      <c r="M3" s="22">
        <f>+N3*60/100</f>
        <v>90</v>
      </c>
      <c r="N3" s="13">
        <f>+O3*60/100</f>
        <v>150</v>
      </c>
      <c r="O3" s="13">
        <f>+B3*125</f>
        <v>250</v>
      </c>
      <c r="P3" t="s">
        <v>25</v>
      </c>
    </row>
    <row r="4" spans="1:16" ht="14.25" x14ac:dyDescent="0.45">
      <c r="A4" s="179" t="s">
        <v>106</v>
      </c>
      <c r="B4" s="81" t="s">
        <v>25</v>
      </c>
      <c r="C4" s="15" t="s">
        <v>25</v>
      </c>
      <c r="D4" s="22" t="s">
        <v>25</v>
      </c>
      <c r="E4" s="6" t="s">
        <v>25</v>
      </c>
      <c r="F4" s="22" t="s">
        <v>25</v>
      </c>
      <c r="G4" s="22" t="s">
        <v>25</v>
      </c>
      <c r="H4" s="13" t="s">
        <v>25</v>
      </c>
      <c r="I4" s="22" t="s">
        <v>25</v>
      </c>
      <c r="J4" s="22" t="s">
        <v>25</v>
      </c>
      <c r="K4" s="6" t="s">
        <v>25</v>
      </c>
      <c r="L4" s="22" t="s">
        <v>25</v>
      </c>
      <c r="M4" s="22" t="s">
        <v>25</v>
      </c>
      <c r="N4" s="13" t="s">
        <v>25</v>
      </c>
      <c r="O4" s="13" t="s">
        <v>25</v>
      </c>
    </row>
    <row r="5" spans="1:16" ht="14.25" x14ac:dyDescent="0.45">
      <c r="A5" s="179" t="s">
        <v>107</v>
      </c>
      <c r="B5" s="81">
        <v>3</v>
      </c>
      <c r="C5" s="15">
        <v>30</v>
      </c>
      <c r="D5" s="22">
        <v>30</v>
      </c>
      <c r="E5" s="6"/>
      <c r="F5" s="22">
        <v>60</v>
      </c>
      <c r="G5" s="22">
        <v>90</v>
      </c>
      <c r="H5" s="13">
        <f>+O5*40/100</f>
        <v>150</v>
      </c>
      <c r="I5" s="22">
        <v>30</v>
      </c>
      <c r="J5" s="22">
        <v>30</v>
      </c>
      <c r="K5" s="6"/>
      <c r="L5" s="22">
        <v>90</v>
      </c>
      <c r="M5" s="22">
        <v>135</v>
      </c>
      <c r="N5" s="13">
        <f>+O5*60/100</f>
        <v>225</v>
      </c>
      <c r="O5" s="13">
        <f>+B5*125</f>
        <v>375</v>
      </c>
    </row>
    <row r="6" spans="1:16" ht="14.25" x14ac:dyDescent="0.45">
      <c r="A6" s="179" t="s">
        <v>108</v>
      </c>
      <c r="B6" s="81">
        <v>2</v>
      </c>
      <c r="C6" s="15">
        <v>20</v>
      </c>
      <c r="D6" s="22">
        <v>20</v>
      </c>
      <c r="E6" s="6"/>
      <c r="F6" s="22">
        <v>40</v>
      </c>
      <c r="G6" s="22">
        <v>60</v>
      </c>
      <c r="H6" s="13">
        <f t="shared" ref="H6:H8" si="0">+O6*40/100</f>
        <v>100</v>
      </c>
      <c r="I6" s="22">
        <v>20</v>
      </c>
      <c r="J6" s="22">
        <v>20</v>
      </c>
      <c r="K6" s="6"/>
      <c r="L6" s="22">
        <v>60</v>
      </c>
      <c r="M6" s="22">
        <v>90</v>
      </c>
      <c r="N6" s="13">
        <f t="shared" ref="N6:N8" si="1">+O6*60/100</f>
        <v>150</v>
      </c>
      <c r="O6" s="13">
        <f>+B6*125</f>
        <v>250</v>
      </c>
    </row>
    <row r="7" spans="1:16" ht="14.25" x14ac:dyDescent="0.45">
      <c r="A7" s="179" t="s">
        <v>109</v>
      </c>
      <c r="B7" s="81">
        <v>2</v>
      </c>
      <c r="C7" s="15">
        <v>20</v>
      </c>
      <c r="D7" s="22">
        <v>20</v>
      </c>
      <c r="E7" s="6"/>
      <c r="F7" s="22">
        <v>100</v>
      </c>
      <c r="G7" s="22" t="s">
        <v>25</v>
      </c>
      <c r="H7" s="13">
        <f t="shared" si="0"/>
        <v>100</v>
      </c>
      <c r="I7" s="22">
        <v>20</v>
      </c>
      <c r="J7" s="22">
        <v>20</v>
      </c>
      <c r="K7" s="6"/>
      <c r="L7" s="22">
        <v>60</v>
      </c>
      <c r="M7" s="22">
        <v>90</v>
      </c>
      <c r="N7" s="13">
        <f t="shared" si="1"/>
        <v>150</v>
      </c>
      <c r="O7" s="13">
        <f>+B7*125</f>
        <v>250</v>
      </c>
    </row>
    <row r="8" spans="1:16" ht="14.25" x14ac:dyDescent="0.45">
      <c r="A8" s="179" t="s">
        <v>110</v>
      </c>
      <c r="B8" s="81">
        <v>8</v>
      </c>
      <c r="C8" s="15">
        <v>80</v>
      </c>
      <c r="D8" s="22">
        <v>80</v>
      </c>
      <c r="E8" s="6"/>
      <c r="F8" s="22">
        <v>400</v>
      </c>
      <c r="G8" s="22"/>
      <c r="H8" s="13">
        <f t="shared" si="0"/>
        <v>400</v>
      </c>
      <c r="I8" s="22">
        <v>80</v>
      </c>
      <c r="J8" s="22">
        <v>80</v>
      </c>
      <c r="K8" s="6"/>
      <c r="L8" s="22">
        <v>600</v>
      </c>
      <c r="M8" s="22"/>
      <c r="N8" s="13">
        <f t="shared" si="1"/>
        <v>600</v>
      </c>
      <c r="O8" s="13">
        <f>+B8*125</f>
        <v>1000</v>
      </c>
    </row>
    <row r="9" spans="1:16" ht="14.25" x14ac:dyDescent="0.45">
      <c r="A9" s="151" t="s">
        <v>21</v>
      </c>
      <c r="B9" s="81">
        <v>2</v>
      </c>
      <c r="C9" s="15">
        <f t="shared" ref="C9:C16" si="2">+B9*10</f>
        <v>20</v>
      </c>
      <c r="D9" s="22">
        <f t="shared" ref="D9:D16" si="3">+B9*10</f>
        <v>20</v>
      </c>
      <c r="E9" s="6"/>
      <c r="F9" s="22">
        <v>65</v>
      </c>
      <c r="G9" s="22">
        <v>35</v>
      </c>
      <c r="H9" s="13">
        <f t="shared" ref="H9:H16" si="4">+O9*40/100</f>
        <v>100</v>
      </c>
      <c r="I9" s="22">
        <f t="shared" ref="I9:I16" si="5">+B9*10</f>
        <v>20</v>
      </c>
      <c r="J9" s="22">
        <f t="shared" ref="J9:J16" si="6">+B9*10</f>
        <v>20</v>
      </c>
      <c r="K9" s="6"/>
      <c r="L9" s="22">
        <v>98</v>
      </c>
      <c r="M9" s="22">
        <v>52</v>
      </c>
      <c r="N9" s="13">
        <f t="shared" ref="M9:N16" si="7">+O9*60/100</f>
        <v>150</v>
      </c>
      <c r="O9" s="13">
        <f t="shared" ref="O9:O16" si="8">+B9*125</f>
        <v>250</v>
      </c>
    </row>
    <row r="10" spans="1:16" ht="14.25" x14ac:dyDescent="0.45">
      <c r="A10" s="151" t="s">
        <v>22</v>
      </c>
      <c r="B10" s="81">
        <v>2</v>
      </c>
      <c r="C10" s="15">
        <f t="shared" si="2"/>
        <v>20</v>
      </c>
      <c r="D10" s="22">
        <f t="shared" si="3"/>
        <v>20</v>
      </c>
      <c r="E10" s="6"/>
      <c r="F10" s="22">
        <v>65</v>
      </c>
      <c r="G10" s="22">
        <v>35</v>
      </c>
      <c r="H10" s="13">
        <f t="shared" si="4"/>
        <v>100</v>
      </c>
      <c r="I10" s="22">
        <f t="shared" si="5"/>
        <v>20</v>
      </c>
      <c r="J10" s="22">
        <f t="shared" si="6"/>
        <v>20</v>
      </c>
      <c r="K10" s="6"/>
      <c r="L10" s="22">
        <v>98</v>
      </c>
      <c r="M10" s="22">
        <v>52</v>
      </c>
      <c r="N10" s="13">
        <f t="shared" si="7"/>
        <v>150</v>
      </c>
      <c r="O10" s="13">
        <f t="shared" si="8"/>
        <v>250</v>
      </c>
    </row>
    <row r="11" spans="1:16" ht="14.25" x14ac:dyDescent="0.45">
      <c r="A11" s="179" t="s">
        <v>23</v>
      </c>
      <c r="B11" s="81">
        <v>1</v>
      </c>
      <c r="C11" s="15">
        <f t="shared" si="2"/>
        <v>10</v>
      </c>
      <c r="D11" s="22">
        <f t="shared" si="3"/>
        <v>10</v>
      </c>
      <c r="E11" s="22"/>
      <c r="F11" s="22">
        <f t="shared" ref="F11:F16" si="9">+H11*40/100</f>
        <v>20</v>
      </c>
      <c r="G11" s="22">
        <f t="shared" ref="G11:G16" si="10">+H11*60/100</f>
        <v>30</v>
      </c>
      <c r="H11" s="13">
        <f t="shared" si="4"/>
        <v>50</v>
      </c>
      <c r="I11" s="22">
        <f t="shared" si="5"/>
        <v>10</v>
      </c>
      <c r="J11" s="22">
        <f t="shared" si="6"/>
        <v>10</v>
      </c>
      <c r="K11" s="22"/>
      <c r="L11" s="22">
        <f t="shared" ref="L11:L16" si="11">+N11*40/100</f>
        <v>30</v>
      </c>
      <c r="M11" s="22">
        <f t="shared" si="7"/>
        <v>45</v>
      </c>
      <c r="N11" s="13">
        <f t="shared" si="7"/>
        <v>75</v>
      </c>
      <c r="O11" s="13">
        <f t="shared" si="8"/>
        <v>125</v>
      </c>
    </row>
    <row r="12" spans="1:16" ht="14.25" x14ac:dyDescent="0.45">
      <c r="A12" s="179" t="s">
        <v>24</v>
      </c>
      <c r="B12" s="81">
        <v>2</v>
      </c>
      <c r="C12" s="15">
        <f t="shared" si="2"/>
        <v>20</v>
      </c>
      <c r="D12" s="22">
        <f t="shared" si="3"/>
        <v>20</v>
      </c>
      <c r="E12" s="6"/>
      <c r="F12" s="22">
        <v>100</v>
      </c>
      <c r="G12" s="22" t="s">
        <v>25</v>
      </c>
      <c r="H12" s="13">
        <f t="shared" si="4"/>
        <v>100</v>
      </c>
      <c r="I12" s="22">
        <f t="shared" si="5"/>
        <v>20</v>
      </c>
      <c r="J12" s="22">
        <f t="shared" si="6"/>
        <v>20</v>
      </c>
      <c r="K12" s="6"/>
      <c r="L12" s="22">
        <v>150</v>
      </c>
      <c r="M12" s="22" t="s">
        <v>25</v>
      </c>
      <c r="N12" s="13">
        <f t="shared" si="7"/>
        <v>150</v>
      </c>
      <c r="O12" s="13">
        <f t="shared" si="8"/>
        <v>250</v>
      </c>
    </row>
    <row r="13" spans="1:16" ht="14.25" x14ac:dyDescent="0.45">
      <c r="A13" s="179" t="s">
        <v>26</v>
      </c>
      <c r="B13" s="81">
        <v>2</v>
      </c>
      <c r="C13" s="15">
        <f t="shared" si="2"/>
        <v>20</v>
      </c>
      <c r="D13" s="22">
        <f t="shared" si="3"/>
        <v>20</v>
      </c>
      <c r="E13" s="6"/>
      <c r="F13" s="22">
        <v>100</v>
      </c>
      <c r="G13" s="22" t="s">
        <v>25</v>
      </c>
      <c r="H13" s="13">
        <f t="shared" si="4"/>
        <v>100</v>
      </c>
      <c r="I13" s="22">
        <f t="shared" si="5"/>
        <v>20</v>
      </c>
      <c r="J13" s="22">
        <f t="shared" si="6"/>
        <v>20</v>
      </c>
      <c r="K13" s="6"/>
      <c r="L13" s="22">
        <v>150</v>
      </c>
      <c r="M13" s="22" t="s">
        <v>25</v>
      </c>
      <c r="N13" s="13">
        <f t="shared" si="7"/>
        <v>150</v>
      </c>
      <c r="O13" s="13">
        <f t="shared" si="8"/>
        <v>250</v>
      </c>
    </row>
    <row r="14" spans="1:16" ht="14.25" x14ac:dyDescent="0.45">
      <c r="A14" s="179" t="s">
        <v>27</v>
      </c>
      <c r="B14" s="81">
        <v>1</v>
      </c>
      <c r="C14" s="15">
        <f t="shared" si="2"/>
        <v>10</v>
      </c>
      <c r="D14" s="22">
        <f t="shared" si="3"/>
        <v>10</v>
      </c>
      <c r="E14" s="6"/>
      <c r="F14" s="22">
        <f t="shared" si="9"/>
        <v>20</v>
      </c>
      <c r="G14" s="22">
        <f t="shared" si="10"/>
        <v>30</v>
      </c>
      <c r="H14" s="13">
        <f t="shared" si="4"/>
        <v>50</v>
      </c>
      <c r="I14" s="22">
        <f t="shared" si="5"/>
        <v>10</v>
      </c>
      <c r="J14" s="22">
        <f t="shared" si="6"/>
        <v>10</v>
      </c>
      <c r="K14" s="6"/>
      <c r="L14" s="22">
        <f t="shared" si="11"/>
        <v>30</v>
      </c>
      <c r="M14" s="22">
        <f t="shared" si="7"/>
        <v>45</v>
      </c>
      <c r="N14" s="13">
        <f t="shared" si="7"/>
        <v>75</v>
      </c>
      <c r="O14" s="13">
        <f t="shared" si="8"/>
        <v>125</v>
      </c>
    </row>
    <row r="15" spans="1:16" ht="14.25" x14ac:dyDescent="0.45">
      <c r="A15" s="151" t="s">
        <v>28</v>
      </c>
      <c r="B15" s="81">
        <v>2</v>
      </c>
      <c r="C15" s="15">
        <f t="shared" si="2"/>
        <v>20</v>
      </c>
      <c r="D15" s="22">
        <f t="shared" si="3"/>
        <v>20</v>
      </c>
      <c r="E15" s="22"/>
      <c r="F15" s="22">
        <v>65</v>
      </c>
      <c r="G15" s="22">
        <v>35</v>
      </c>
      <c r="H15" s="13">
        <f t="shared" si="4"/>
        <v>100</v>
      </c>
      <c r="I15" s="22">
        <f t="shared" si="5"/>
        <v>20</v>
      </c>
      <c r="J15" s="22">
        <f t="shared" si="6"/>
        <v>20</v>
      </c>
      <c r="K15" s="22"/>
      <c r="L15" s="22">
        <v>98</v>
      </c>
      <c r="M15" s="22">
        <v>52</v>
      </c>
      <c r="N15" s="13">
        <f t="shared" si="7"/>
        <v>150</v>
      </c>
      <c r="O15" s="13">
        <f t="shared" si="8"/>
        <v>250</v>
      </c>
    </row>
    <row r="16" spans="1:16" ht="14.25" x14ac:dyDescent="0.45">
      <c r="A16" s="179" t="s">
        <v>29</v>
      </c>
      <c r="B16" s="81">
        <v>3</v>
      </c>
      <c r="C16" s="15">
        <f t="shared" si="2"/>
        <v>30</v>
      </c>
      <c r="D16" s="22">
        <f t="shared" si="3"/>
        <v>30</v>
      </c>
      <c r="E16" s="6"/>
      <c r="F16" s="22">
        <f t="shared" si="9"/>
        <v>60</v>
      </c>
      <c r="G16" s="22">
        <f t="shared" si="10"/>
        <v>90</v>
      </c>
      <c r="H16" s="13">
        <f t="shared" si="4"/>
        <v>150</v>
      </c>
      <c r="I16" s="22">
        <f t="shared" si="5"/>
        <v>30</v>
      </c>
      <c r="J16" s="22">
        <f t="shared" si="6"/>
        <v>30</v>
      </c>
      <c r="K16" s="6"/>
      <c r="L16" s="22">
        <f t="shared" si="11"/>
        <v>90</v>
      </c>
      <c r="M16" s="22">
        <f t="shared" si="7"/>
        <v>135</v>
      </c>
      <c r="N16" s="13">
        <f t="shared" si="7"/>
        <v>225</v>
      </c>
      <c r="O16" s="13">
        <f t="shared" si="8"/>
        <v>375</v>
      </c>
    </row>
    <row r="17" spans="1:16" ht="14.25" x14ac:dyDescent="0.45">
      <c r="A17" s="153"/>
      <c r="B17" s="43"/>
      <c r="C17" s="43"/>
      <c r="D17" s="43"/>
      <c r="E17" s="108"/>
      <c r="F17" s="108"/>
      <c r="G17" s="108"/>
      <c r="H17" s="103"/>
      <c r="I17" s="6"/>
      <c r="J17" s="6"/>
      <c r="K17" s="109"/>
      <c r="L17" s="109"/>
      <c r="M17" s="6"/>
      <c r="N17" s="103"/>
      <c r="O17" s="103"/>
    </row>
    <row r="18" spans="1:16" ht="14.25" x14ac:dyDescent="0.45">
      <c r="A18" s="5" t="s">
        <v>18</v>
      </c>
      <c r="B18" s="6">
        <f>SUM(B3:B17)</f>
        <v>32</v>
      </c>
      <c r="C18" s="6" t="s">
        <v>25</v>
      </c>
      <c r="D18" s="6" t="s">
        <v>25</v>
      </c>
      <c r="E18" s="6" t="s">
        <v>25</v>
      </c>
      <c r="F18" s="6" t="s">
        <v>25</v>
      </c>
      <c r="G18" s="6" t="s">
        <v>25</v>
      </c>
      <c r="H18" s="103">
        <f>SUM(H3:H17)</f>
        <v>1600</v>
      </c>
      <c r="I18" s="6" t="s">
        <v>25</v>
      </c>
      <c r="J18" s="6" t="s">
        <v>25</v>
      </c>
      <c r="K18" s="6" t="s">
        <v>25</v>
      </c>
      <c r="L18" s="6" t="s">
        <v>25</v>
      </c>
      <c r="M18" s="103" t="s">
        <v>40</v>
      </c>
      <c r="N18" s="103">
        <f>SUM(N3:N17)</f>
        <v>2400</v>
      </c>
      <c r="O18" s="103">
        <f>SUM(O3:O17)</f>
        <v>4000</v>
      </c>
      <c r="P18" t="s">
        <v>25</v>
      </c>
    </row>
    <row r="19" spans="1:16" ht="14.25" x14ac:dyDescent="0.45">
      <c r="A19" s="7"/>
      <c r="B19" s="274"/>
      <c r="C19" s="27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6" ht="14.25" x14ac:dyDescent="0.45">
      <c r="B20" s="261"/>
      <c r="C20" s="26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6" ht="14.25" x14ac:dyDescent="0.45">
      <c r="B21" s="2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6" ht="14.25" x14ac:dyDescent="0.45">
      <c r="B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6" ht="14.25" x14ac:dyDescent="0.45">
      <c r="B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6" ht="14.25" x14ac:dyDescent="0.45">
      <c r="B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6" ht="14.25" x14ac:dyDescent="0.45">
      <c r="B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6" ht="14.25" x14ac:dyDescent="0.45">
      <c r="B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6" ht="14.25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6" ht="14.25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6" ht="14.25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6" ht="14.25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6" ht="14.25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6" ht="14.25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4.25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4.25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4.25" x14ac:dyDescent="0.4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4.25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4.25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4.25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4.25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4.25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4.25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4.25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4.25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4.25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14.25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4.25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4.25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4.25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4.25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4.25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4.25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4.25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4.25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4.25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4.25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4.25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4.25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4.25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4.25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4.25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4.25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4.25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4.25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4.25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4.25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4.25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4.25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4.25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4.25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4.25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4.25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4.25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4.25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4.25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4.25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4.25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4.25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4.25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4.25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4.25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4.25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4.25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4.25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4.25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4.25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4.25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4.25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4.25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4.25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4.25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4.25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4.25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4.25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4.25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4.25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4.25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4.25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4.25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4.25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ht="14.25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4.25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4.25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4.25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4.25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4.25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4.25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4.25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4.25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4.25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4.25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4.25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4.25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4.25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4.25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4.25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4.25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4.25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4.25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4.25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4.25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4.25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4.25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4.25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4.25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4.25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4.25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4.25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4.25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4.25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4.25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4.25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4.25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4.25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4.25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4.25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4.25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4.25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4.25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4.25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4.25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4.25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4.25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4.25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4.25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4.25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4.25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4.25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4.25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4.25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4.25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4.25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4.25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4.25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4.25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4.25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4.25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4.25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4.25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4.25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4.25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4.25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4.25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4.25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4.25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4.25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4.25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4.25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4.25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4.25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4.25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4.25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4.25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4.25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4.25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4.25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4.25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4.25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4.25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4.25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4.25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4.25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4.25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4.25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4.25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4.25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4.25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4.25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4.25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4.25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4.25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4.25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4.25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4.25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4.25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4.25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4.25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4.25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4.25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4.25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4.25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4.25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4.25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4.25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4.25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4.25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4.25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4.25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4.25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4.25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4.25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4.25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4.25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4.25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4.25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4.25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4.25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4.25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4.25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4.25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4.25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4.25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4.25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4.25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4.25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4.25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4.25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4.25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4.25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4.25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4.25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4.25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4.25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4.25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4.25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4.25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4.25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4.25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4.25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4.25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4.25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4.25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4.25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4.25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4.25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4.25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4.25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4.25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4.25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4.25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4.25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4.25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4.25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4.25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4.25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4.25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4.25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4.25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4.25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4.25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4.25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4.25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4.25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4.25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4.25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4.25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4.25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4.25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4.25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4.25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4.25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4.25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4.25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4.25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4.25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4.25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4.25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4.25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4.25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4.25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4.25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4.25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4.25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4.25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4.25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4.25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4.25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4.25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4.25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4.25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4.25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4.25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4.25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4.25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4.25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4.25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4.25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4.25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4.25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4.25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4.25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4.25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4.25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4.25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4.25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4.25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4.25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4.25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4.25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4.25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4.25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4.25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4.25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4.25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4.25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4.25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4.25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4.25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4.25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4.25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4.25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4.25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4.25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4.25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4.25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4.25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4.25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4.25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4.25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4.25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4.25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4.25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4.25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4.25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4.25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4.25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4.25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4.25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4.25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4.25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4.25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4.25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4.25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4.25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4.25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4.25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4.25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4.25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4.25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4.25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4.25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4.25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4.25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4.25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4.25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4.25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4.25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4.25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4.25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4.25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4.25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4.25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4.25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4.25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4.25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4.25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4.25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4.25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4.25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4.25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4.25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4.25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4.25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4.25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4.25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4.25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4.25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4.25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4.25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4.25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4.25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4.25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4.25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4.25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4.25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4.25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4.25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4.25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4.25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4.25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4.25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4.25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4.25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4.25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4.25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4.25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4.25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4.25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4.25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4.25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4.25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4.25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4.25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4.25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4.25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4.25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4.25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4.25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4.25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4.25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4.25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4.25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4.25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4.25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4.25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4.25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4.25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4.25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4.25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4.25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4.25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4.25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4.25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4.25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4.25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4.25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4.25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4.25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4.25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4.25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4.25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4.25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4.25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4.25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4.25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4.25" x14ac:dyDescent="0.4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4.25" x14ac:dyDescent="0.4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4.25" x14ac:dyDescent="0.4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4.25" x14ac:dyDescent="0.4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4.25" x14ac:dyDescent="0.4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4.25" x14ac:dyDescent="0.4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4.25" x14ac:dyDescent="0.4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4.25" x14ac:dyDescent="0.4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4.25" x14ac:dyDescent="0.4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4.25" x14ac:dyDescent="0.4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4.25" x14ac:dyDescent="0.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4.25" x14ac:dyDescent="0.4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4.25" x14ac:dyDescent="0.4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4.25" x14ac:dyDescent="0.4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4.25" x14ac:dyDescent="0.4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4.25" x14ac:dyDescent="0.4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4.25" x14ac:dyDescent="0.4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4.25" x14ac:dyDescent="0.4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4.25" x14ac:dyDescent="0.4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4.25" x14ac:dyDescent="0.4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4.25" x14ac:dyDescent="0.4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4.25" x14ac:dyDescent="0.4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4.25" x14ac:dyDescent="0.4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4.25" x14ac:dyDescent="0.4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4.25" x14ac:dyDescent="0.4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4.25" x14ac:dyDescent="0.4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4.25" x14ac:dyDescent="0.4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4.25" x14ac:dyDescent="0.4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4.25" x14ac:dyDescent="0.4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4.25" x14ac:dyDescent="0.4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4.25" x14ac:dyDescent="0.4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4.25" x14ac:dyDescent="0.4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4.25" x14ac:dyDescent="0.4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4.25" x14ac:dyDescent="0.4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4.25" x14ac:dyDescent="0.4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4.25" x14ac:dyDescent="0.4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4.25" x14ac:dyDescent="0.4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4.25" x14ac:dyDescent="0.4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4.25" x14ac:dyDescent="0.4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4.25" x14ac:dyDescent="0.4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4.25" x14ac:dyDescent="0.4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4.25" x14ac:dyDescent="0.4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4.25" x14ac:dyDescent="0.4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4.25" x14ac:dyDescent="0.4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4.25" x14ac:dyDescent="0.4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4.25" x14ac:dyDescent="0.4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4.25" x14ac:dyDescent="0.4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4.25" x14ac:dyDescent="0.4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4.25" x14ac:dyDescent="0.4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4.25" x14ac:dyDescent="0.4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4.25" x14ac:dyDescent="0.4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4.25" x14ac:dyDescent="0.4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4.25" x14ac:dyDescent="0.4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4.25" x14ac:dyDescent="0.4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4.25" x14ac:dyDescent="0.4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4.25" x14ac:dyDescent="0.4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4.25" x14ac:dyDescent="0.4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4.25" x14ac:dyDescent="0.4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4.25" x14ac:dyDescent="0.4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4.25" x14ac:dyDescent="0.4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4.25" x14ac:dyDescent="0.4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4.25" x14ac:dyDescent="0.4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4.25" x14ac:dyDescent="0.4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4.25" x14ac:dyDescent="0.4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4.25" x14ac:dyDescent="0.4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4.25" x14ac:dyDescent="0.4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4.25" x14ac:dyDescent="0.4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4.25" x14ac:dyDescent="0.4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4.25" x14ac:dyDescent="0.4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4.25" x14ac:dyDescent="0.4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4.25" x14ac:dyDescent="0.4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4.25" x14ac:dyDescent="0.4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4.25" x14ac:dyDescent="0.4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4.25" x14ac:dyDescent="0.4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4.25" x14ac:dyDescent="0.4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4.25" x14ac:dyDescent="0.4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4.25" x14ac:dyDescent="0.4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4.25" x14ac:dyDescent="0.4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4.25" x14ac:dyDescent="0.4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4.25" x14ac:dyDescent="0.4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4.25" x14ac:dyDescent="0.4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4.25" x14ac:dyDescent="0.4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4.25" x14ac:dyDescent="0.4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4.25" x14ac:dyDescent="0.4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4.25" x14ac:dyDescent="0.4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4.25" x14ac:dyDescent="0.4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4.25" x14ac:dyDescent="0.4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4.25" x14ac:dyDescent="0.4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4.25" x14ac:dyDescent="0.4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4.25" x14ac:dyDescent="0.4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4.25" x14ac:dyDescent="0.4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4.25" x14ac:dyDescent="0.4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4.25" x14ac:dyDescent="0.4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4.25" x14ac:dyDescent="0.4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4.25" x14ac:dyDescent="0.4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4.25" x14ac:dyDescent="0.4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4.25" x14ac:dyDescent="0.4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4.25" x14ac:dyDescent="0.4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4.25" x14ac:dyDescent="0.4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4.25" x14ac:dyDescent="0.4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4.25" x14ac:dyDescent="0.4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4.25" x14ac:dyDescent="0.4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4.25" x14ac:dyDescent="0.4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4.25" x14ac:dyDescent="0.4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4.25" x14ac:dyDescent="0.4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4.25" x14ac:dyDescent="0.4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4.25" x14ac:dyDescent="0.4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4.25" x14ac:dyDescent="0.4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4.25" x14ac:dyDescent="0.4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4.25" x14ac:dyDescent="0.4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4.25" x14ac:dyDescent="0.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4.25" x14ac:dyDescent="0.4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4.25" x14ac:dyDescent="0.4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4.25" x14ac:dyDescent="0.4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4.25" x14ac:dyDescent="0.4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4.25" x14ac:dyDescent="0.4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4.25" x14ac:dyDescent="0.4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4.25" x14ac:dyDescent="0.4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4.25" x14ac:dyDescent="0.4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4.25" x14ac:dyDescent="0.4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4.25" x14ac:dyDescent="0.4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4.25" x14ac:dyDescent="0.4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4.25" x14ac:dyDescent="0.4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4.25" x14ac:dyDescent="0.4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4.25" x14ac:dyDescent="0.4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4.25" x14ac:dyDescent="0.4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4.25" x14ac:dyDescent="0.4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4.25" x14ac:dyDescent="0.4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4.25" x14ac:dyDescent="0.4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4.25" x14ac:dyDescent="0.4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4.25" x14ac:dyDescent="0.4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4.25" x14ac:dyDescent="0.4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4.25" x14ac:dyDescent="0.4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4.25" x14ac:dyDescent="0.4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4.25" x14ac:dyDescent="0.4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4.25" x14ac:dyDescent="0.4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4.25" x14ac:dyDescent="0.4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4.25" x14ac:dyDescent="0.4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4.25" x14ac:dyDescent="0.4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4.25" x14ac:dyDescent="0.4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4.25" x14ac:dyDescent="0.4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4.25" x14ac:dyDescent="0.4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4.25" x14ac:dyDescent="0.4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4.25" x14ac:dyDescent="0.4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4.25" x14ac:dyDescent="0.4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4.25" x14ac:dyDescent="0.4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4.25" x14ac:dyDescent="0.4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4.25" x14ac:dyDescent="0.4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4.25" x14ac:dyDescent="0.4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4.25" x14ac:dyDescent="0.4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4.25" x14ac:dyDescent="0.4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4.25" x14ac:dyDescent="0.4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4.25" x14ac:dyDescent="0.4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4.25" x14ac:dyDescent="0.4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4.25" x14ac:dyDescent="0.4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4.25" x14ac:dyDescent="0.4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4.25" x14ac:dyDescent="0.4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4.25" x14ac:dyDescent="0.4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4.25" x14ac:dyDescent="0.4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4.25" x14ac:dyDescent="0.4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4.25" x14ac:dyDescent="0.4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4.25" x14ac:dyDescent="0.4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4.25" x14ac:dyDescent="0.4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4.25" x14ac:dyDescent="0.4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4.25" x14ac:dyDescent="0.4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4.25" x14ac:dyDescent="0.4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4.25" x14ac:dyDescent="0.4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4.25" x14ac:dyDescent="0.4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4.25" x14ac:dyDescent="0.4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4.25" x14ac:dyDescent="0.4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4.25" x14ac:dyDescent="0.4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4.25" x14ac:dyDescent="0.4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4.25" x14ac:dyDescent="0.4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4.25" x14ac:dyDescent="0.4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4.25" x14ac:dyDescent="0.4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4.25" x14ac:dyDescent="0.4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4.25" x14ac:dyDescent="0.4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4.25" x14ac:dyDescent="0.4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4.25" x14ac:dyDescent="0.4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4.25" x14ac:dyDescent="0.4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4.25" x14ac:dyDescent="0.4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4.25" x14ac:dyDescent="0.4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4.25" x14ac:dyDescent="0.4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4.25" x14ac:dyDescent="0.4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4.25" x14ac:dyDescent="0.4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4.25" x14ac:dyDescent="0.4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4.25" x14ac:dyDescent="0.4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4.25" x14ac:dyDescent="0.4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4.25" x14ac:dyDescent="0.4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4.25" x14ac:dyDescent="0.4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4.25" x14ac:dyDescent="0.4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4.25" x14ac:dyDescent="0.4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4.25" x14ac:dyDescent="0.4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4.25" x14ac:dyDescent="0.4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4.25" x14ac:dyDescent="0.4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4.25" x14ac:dyDescent="0.4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4.25" x14ac:dyDescent="0.4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4.25" x14ac:dyDescent="0.4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4.25" x14ac:dyDescent="0.4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4.25" x14ac:dyDescent="0.4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4.25" x14ac:dyDescent="0.4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4.25" x14ac:dyDescent="0.4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4.25" x14ac:dyDescent="0.4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4.25" x14ac:dyDescent="0.4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4.25" x14ac:dyDescent="0.4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4.25" x14ac:dyDescent="0.4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4.25" x14ac:dyDescent="0.4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4.25" x14ac:dyDescent="0.4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4.25" x14ac:dyDescent="0.4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4.25" x14ac:dyDescent="0.4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4.25" x14ac:dyDescent="0.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4.25" x14ac:dyDescent="0.4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4.25" x14ac:dyDescent="0.4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4.25" x14ac:dyDescent="0.4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4.25" x14ac:dyDescent="0.4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4.25" x14ac:dyDescent="0.4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4.25" x14ac:dyDescent="0.4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4.25" x14ac:dyDescent="0.4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4.25" x14ac:dyDescent="0.4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4.25" x14ac:dyDescent="0.4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4.25" x14ac:dyDescent="0.4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4.25" x14ac:dyDescent="0.4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4.25" x14ac:dyDescent="0.4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4.25" x14ac:dyDescent="0.4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4.25" x14ac:dyDescent="0.4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4.25" x14ac:dyDescent="0.4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4.25" x14ac:dyDescent="0.4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4.25" x14ac:dyDescent="0.4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4.25" x14ac:dyDescent="0.4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4.25" x14ac:dyDescent="0.4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4.25" x14ac:dyDescent="0.4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4.25" x14ac:dyDescent="0.4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4.25" x14ac:dyDescent="0.4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4.25" x14ac:dyDescent="0.4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4.25" x14ac:dyDescent="0.4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4.25" x14ac:dyDescent="0.4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4.25" x14ac:dyDescent="0.4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4.25" x14ac:dyDescent="0.4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4.25" x14ac:dyDescent="0.4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4.25" x14ac:dyDescent="0.4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4.25" x14ac:dyDescent="0.4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4.25" x14ac:dyDescent="0.4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4.25" x14ac:dyDescent="0.4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4.25" x14ac:dyDescent="0.4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4.25" x14ac:dyDescent="0.4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4.25" x14ac:dyDescent="0.4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4.25" x14ac:dyDescent="0.4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4.25" x14ac:dyDescent="0.4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4.25" x14ac:dyDescent="0.4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4.25" x14ac:dyDescent="0.4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4.25" x14ac:dyDescent="0.4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4.25" x14ac:dyDescent="0.4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4.25" x14ac:dyDescent="0.4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4.25" x14ac:dyDescent="0.4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4.25" x14ac:dyDescent="0.4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4.25" x14ac:dyDescent="0.4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4.25" x14ac:dyDescent="0.4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4.25" x14ac:dyDescent="0.4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4.25" x14ac:dyDescent="0.4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4.25" x14ac:dyDescent="0.4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4.25" x14ac:dyDescent="0.4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4.25" x14ac:dyDescent="0.4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4.25" x14ac:dyDescent="0.4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4.25" x14ac:dyDescent="0.4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4.25" x14ac:dyDescent="0.4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4.25" x14ac:dyDescent="0.4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4.25" x14ac:dyDescent="0.4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4.25" x14ac:dyDescent="0.4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4.25" x14ac:dyDescent="0.4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4.25" x14ac:dyDescent="0.4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4.25" x14ac:dyDescent="0.4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4.25" x14ac:dyDescent="0.4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4.25" x14ac:dyDescent="0.4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4.25" x14ac:dyDescent="0.4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4.25" x14ac:dyDescent="0.4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4.25" x14ac:dyDescent="0.4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4.25" x14ac:dyDescent="0.4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4.25" x14ac:dyDescent="0.4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4.25" x14ac:dyDescent="0.4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4.25" x14ac:dyDescent="0.4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4.25" x14ac:dyDescent="0.4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4.25" x14ac:dyDescent="0.4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4.25" x14ac:dyDescent="0.4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4.25" x14ac:dyDescent="0.4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4.25" x14ac:dyDescent="0.4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4.25" x14ac:dyDescent="0.4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4.25" x14ac:dyDescent="0.4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4.25" x14ac:dyDescent="0.4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4.25" x14ac:dyDescent="0.4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4.25" x14ac:dyDescent="0.4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4.25" x14ac:dyDescent="0.4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4.25" x14ac:dyDescent="0.4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4.25" x14ac:dyDescent="0.4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4.25" x14ac:dyDescent="0.4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4.25" x14ac:dyDescent="0.4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4.25" x14ac:dyDescent="0.4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4.25" x14ac:dyDescent="0.4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4.25" x14ac:dyDescent="0.4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4.25" x14ac:dyDescent="0.4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4.25" x14ac:dyDescent="0.4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4.25" x14ac:dyDescent="0.4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4.25" x14ac:dyDescent="0.4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4.25" x14ac:dyDescent="0.4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4.25" x14ac:dyDescent="0.4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4.25" x14ac:dyDescent="0.4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4.25" x14ac:dyDescent="0.4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4.25" x14ac:dyDescent="0.4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4.25" x14ac:dyDescent="0.4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4.25" x14ac:dyDescent="0.4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4.25" x14ac:dyDescent="0.4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4.25" x14ac:dyDescent="0.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4.25" x14ac:dyDescent="0.4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4.25" x14ac:dyDescent="0.4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4.25" x14ac:dyDescent="0.4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4.25" x14ac:dyDescent="0.4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4.25" x14ac:dyDescent="0.4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4.25" x14ac:dyDescent="0.4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4.25" x14ac:dyDescent="0.4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4.25" x14ac:dyDescent="0.4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4.25" x14ac:dyDescent="0.4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4.25" x14ac:dyDescent="0.4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4.25" x14ac:dyDescent="0.4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4.25" x14ac:dyDescent="0.4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4.25" x14ac:dyDescent="0.4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4.25" x14ac:dyDescent="0.4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4.25" x14ac:dyDescent="0.4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4.25" x14ac:dyDescent="0.4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4.25" x14ac:dyDescent="0.4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4.25" x14ac:dyDescent="0.4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4.25" x14ac:dyDescent="0.4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4.25" x14ac:dyDescent="0.4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4.25" x14ac:dyDescent="0.4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4.25" x14ac:dyDescent="0.4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4.25" x14ac:dyDescent="0.4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4.25" x14ac:dyDescent="0.4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4.25" x14ac:dyDescent="0.4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4.25" x14ac:dyDescent="0.4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4.25" x14ac:dyDescent="0.4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4.25" x14ac:dyDescent="0.4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4.25" x14ac:dyDescent="0.4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4.25" x14ac:dyDescent="0.4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4.25" x14ac:dyDescent="0.4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4.25" x14ac:dyDescent="0.4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4.25" x14ac:dyDescent="0.4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ht="14.25" x14ac:dyDescent="0.4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ht="14.25" x14ac:dyDescent="0.4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ht="14.25" x14ac:dyDescent="0.4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ht="14.25" x14ac:dyDescent="0.4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ht="14.25" x14ac:dyDescent="0.4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ht="14.25" x14ac:dyDescent="0.4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ht="14.25" x14ac:dyDescent="0.4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ht="14.25" x14ac:dyDescent="0.4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ht="14.25" x14ac:dyDescent="0.4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ht="14.25" x14ac:dyDescent="0.4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ht="14.25" x14ac:dyDescent="0.4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ht="14.25" x14ac:dyDescent="0.4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ht="14.25" x14ac:dyDescent="0.4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ht="14.25" x14ac:dyDescent="0.4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ht="14.25" x14ac:dyDescent="0.4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ht="14.25" x14ac:dyDescent="0.4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ht="14.25" x14ac:dyDescent="0.4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ht="14.25" x14ac:dyDescent="0.4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ht="14.25" x14ac:dyDescent="0.4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ht="14.25" x14ac:dyDescent="0.4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ht="14.25" x14ac:dyDescent="0.4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ht="14.25" x14ac:dyDescent="0.4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ht="14.25" x14ac:dyDescent="0.4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ht="14.25" x14ac:dyDescent="0.4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ht="14.25" x14ac:dyDescent="0.4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ht="14.25" x14ac:dyDescent="0.4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ht="14.25" x14ac:dyDescent="0.4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ht="14.25" x14ac:dyDescent="0.4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ht="14.25" x14ac:dyDescent="0.4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ht="14.25" x14ac:dyDescent="0.4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ht="14.25" x14ac:dyDescent="0.4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ht="14.25" x14ac:dyDescent="0.4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ht="14.25" x14ac:dyDescent="0.4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ht="14.25" x14ac:dyDescent="0.4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ht="14.25" x14ac:dyDescent="0.4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ht="14.25" x14ac:dyDescent="0.4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ht="14.25" x14ac:dyDescent="0.4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ht="14.25" x14ac:dyDescent="0.4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ht="14.25" x14ac:dyDescent="0.4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ht="14.25" x14ac:dyDescent="0.4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ht="14.25" x14ac:dyDescent="0.4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ht="14.25" x14ac:dyDescent="0.4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ht="14.25" x14ac:dyDescent="0.4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ht="14.25" x14ac:dyDescent="0.4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ht="14.25" x14ac:dyDescent="0.4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ht="14.25" x14ac:dyDescent="0.4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ht="14.25" x14ac:dyDescent="0.4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ht="14.25" x14ac:dyDescent="0.4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ht="14.25" x14ac:dyDescent="0.4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ht="14.25" x14ac:dyDescent="0.4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ht="14.25" x14ac:dyDescent="0.4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ht="14.25" x14ac:dyDescent="0.4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ht="14.25" x14ac:dyDescent="0.4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ht="14.25" x14ac:dyDescent="0.4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ht="14.25" x14ac:dyDescent="0.4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ht="14.25" x14ac:dyDescent="0.4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ht="14.25" x14ac:dyDescent="0.4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ht="14.25" x14ac:dyDescent="0.4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ht="14.25" x14ac:dyDescent="0.4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ht="14.25" x14ac:dyDescent="0.4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ht="14.25" x14ac:dyDescent="0.4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ht="14.25" x14ac:dyDescent="0.4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ht="14.25" x14ac:dyDescent="0.4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ht="14.25" x14ac:dyDescent="0.4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ht="14.25" x14ac:dyDescent="0.4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ht="14.25" x14ac:dyDescent="0.4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ht="14.25" x14ac:dyDescent="0.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ht="14.25" x14ac:dyDescent="0.4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ht="14.25" x14ac:dyDescent="0.4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ht="14.25" x14ac:dyDescent="0.4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ht="14.25" x14ac:dyDescent="0.4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ht="14.25" x14ac:dyDescent="0.4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ht="14.25" x14ac:dyDescent="0.4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ht="14.25" x14ac:dyDescent="0.4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ht="14.25" x14ac:dyDescent="0.4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ht="14.25" x14ac:dyDescent="0.4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ht="14.25" x14ac:dyDescent="0.4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ht="14.25" x14ac:dyDescent="0.4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ht="14.25" x14ac:dyDescent="0.4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ht="14.25" x14ac:dyDescent="0.4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ht="14.25" x14ac:dyDescent="0.4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ht="14.25" x14ac:dyDescent="0.4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ht="14.25" x14ac:dyDescent="0.4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ht="14.25" x14ac:dyDescent="0.4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ht="14.25" x14ac:dyDescent="0.4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ht="14.25" x14ac:dyDescent="0.4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ht="14.25" x14ac:dyDescent="0.4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ht="14.25" x14ac:dyDescent="0.4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ht="14.25" x14ac:dyDescent="0.4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ht="14.25" x14ac:dyDescent="0.4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ht="14.25" x14ac:dyDescent="0.4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ht="14.25" x14ac:dyDescent="0.4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ht="14.25" x14ac:dyDescent="0.4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ht="14.25" x14ac:dyDescent="0.4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ht="14.25" x14ac:dyDescent="0.4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ht="14.25" x14ac:dyDescent="0.4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ht="14.25" x14ac:dyDescent="0.4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ht="14.25" x14ac:dyDescent="0.4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ht="14.25" x14ac:dyDescent="0.4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ht="14.25" x14ac:dyDescent="0.4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ht="14.25" x14ac:dyDescent="0.4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ht="14.25" x14ac:dyDescent="0.4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ht="14.25" x14ac:dyDescent="0.4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ht="14.25" x14ac:dyDescent="0.4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ht="14.25" x14ac:dyDescent="0.4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ht="14.25" x14ac:dyDescent="0.4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ht="14.25" x14ac:dyDescent="0.4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ht="14.25" x14ac:dyDescent="0.4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ht="14.25" x14ac:dyDescent="0.4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ht="14.25" x14ac:dyDescent="0.4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ht="14.25" x14ac:dyDescent="0.4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ht="14.25" x14ac:dyDescent="0.4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ht="14.25" x14ac:dyDescent="0.4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ht="14.25" x14ac:dyDescent="0.4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ht="14.25" x14ac:dyDescent="0.4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ht="14.25" x14ac:dyDescent="0.4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ht="14.25" x14ac:dyDescent="0.4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ht="14.25" x14ac:dyDescent="0.4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ht="14.25" x14ac:dyDescent="0.4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ht="14.25" x14ac:dyDescent="0.4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ht="14.25" x14ac:dyDescent="0.4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ht="14.25" x14ac:dyDescent="0.4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ht="14.25" x14ac:dyDescent="0.4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ht="14.25" x14ac:dyDescent="0.4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ht="14.25" x14ac:dyDescent="0.4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ht="14.25" x14ac:dyDescent="0.4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ht="14.25" x14ac:dyDescent="0.4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ht="14.25" x14ac:dyDescent="0.4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ht="14.25" x14ac:dyDescent="0.4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ht="14.25" x14ac:dyDescent="0.4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ht="14.25" x14ac:dyDescent="0.4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ht="14.25" x14ac:dyDescent="0.4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ht="14.25" x14ac:dyDescent="0.4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ht="14.25" x14ac:dyDescent="0.4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ht="14.25" x14ac:dyDescent="0.4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ht="14.25" x14ac:dyDescent="0.4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ht="14.25" x14ac:dyDescent="0.4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ht="14.25" x14ac:dyDescent="0.4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ht="14.25" x14ac:dyDescent="0.4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ht="14.25" x14ac:dyDescent="0.4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ht="14.25" x14ac:dyDescent="0.4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ht="14.25" x14ac:dyDescent="0.4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ht="14.25" x14ac:dyDescent="0.4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ht="14.25" x14ac:dyDescent="0.4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ht="14.25" x14ac:dyDescent="0.4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ht="14.25" x14ac:dyDescent="0.4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ht="14.25" x14ac:dyDescent="0.4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ht="14.25" x14ac:dyDescent="0.4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ht="14.25" x14ac:dyDescent="0.4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ht="14.25" x14ac:dyDescent="0.4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ht="14.25" x14ac:dyDescent="0.4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ht="14.25" x14ac:dyDescent="0.4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ht="14.25" x14ac:dyDescent="0.4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ht="14.25" x14ac:dyDescent="0.4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ht="14.25" x14ac:dyDescent="0.4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ht="14.25" x14ac:dyDescent="0.4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ht="14.25" x14ac:dyDescent="0.4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ht="14.25" x14ac:dyDescent="0.4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ht="14.25" x14ac:dyDescent="0.4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ht="14.25" x14ac:dyDescent="0.4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ht="14.25" x14ac:dyDescent="0.4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ht="14.25" x14ac:dyDescent="0.4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ht="14.25" x14ac:dyDescent="0.4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ht="14.25" x14ac:dyDescent="0.4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ht="14.25" x14ac:dyDescent="0.4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ht="14.25" x14ac:dyDescent="0.4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ht="14.25" x14ac:dyDescent="0.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ht="14.25" x14ac:dyDescent="0.4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ht="14.25" x14ac:dyDescent="0.4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ht="14.25" x14ac:dyDescent="0.4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ht="14.25" x14ac:dyDescent="0.4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ht="14.25" x14ac:dyDescent="0.4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ht="14.25" x14ac:dyDescent="0.4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ht="14.25" x14ac:dyDescent="0.4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ht="14.25" x14ac:dyDescent="0.4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ht="14.25" x14ac:dyDescent="0.4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ht="14.25" x14ac:dyDescent="0.4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ht="14.25" x14ac:dyDescent="0.4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ht="14.25" x14ac:dyDescent="0.4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ht="14.25" x14ac:dyDescent="0.4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ht="14.25" x14ac:dyDescent="0.4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ht="14.25" x14ac:dyDescent="0.4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ht="14.25" x14ac:dyDescent="0.4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ht="14.25" x14ac:dyDescent="0.4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ht="14.25" x14ac:dyDescent="0.4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ht="14.25" x14ac:dyDescent="0.4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ht="14.25" x14ac:dyDescent="0.4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ht="14.25" x14ac:dyDescent="0.4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ht="14.25" x14ac:dyDescent="0.4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ht="14.25" x14ac:dyDescent="0.4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ht="14.25" x14ac:dyDescent="0.4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ht="14.25" x14ac:dyDescent="0.4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ht="14.25" x14ac:dyDescent="0.4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ht="14.25" x14ac:dyDescent="0.4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ht="14.25" x14ac:dyDescent="0.4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ht="14.25" x14ac:dyDescent="0.4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ht="14.25" x14ac:dyDescent="0.4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ht="14.25" x14ac:dyDescent="0.4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ht="14.25" x14ac:dyDescent="0.4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ht="14.25" x14ac:dyDescent="0.4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ht="14.25" x14ac:dyDescent="0.4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ht="14.25" x14ac:dyDescent="0.4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ht="14.25" x14ac:dyDescent="0.4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ht="14.25" x14ac:dyDescent="0.4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ht="14.25" x14ac:dyDescent="0.4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ht="14.25" x14ac:dyDescent="0.4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ht="14.25" x14ac:dyDescent="0.4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ht="14.25" x14ac:dyDescent="0.4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ht="14.25" x14ac:dyDescent="0.4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ht="14.25" x14ac:dyDescent="0.4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ht="14.25" x14ac:dyDescent="0.4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ht="14.25" x14ac:dyDescent="0.4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ht="14.25" x14ac:dyDescent="0.4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ht="14.25" x14ac:dyDescent="0.4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ht="14.25" x14ac:dyDescent="0.4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ht="14.25" x14ac:dyDescent="0.4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ht="14.25" x14ac:dyDescent="0.4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ht="14.25" x14ac:dyDescent="0.4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ht="14.25" x14ac:dyDescent="0.4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ht="14.25" x14ac:dyDescent="0.4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ht="14.25" x14ac:dyDescent="0.4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ht="14.25" x14ac:dyDescent="0.4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ht="14.25" x14ac:dyDescent="0.4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ht="14.25" x14ac:dyDescent="0.4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ht="14.25" x14ac:dyDescent="0.4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ht="14.25" x14ac:dyDescent="0.4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</sheetData>
  <mergeCells count="4">
    <mergeCell ref="B19:C19"/>
    <mergeCell ref="B20:C20"/>
    <mergeCell ref="K1:N1"/>
    <mergeCell ref="E1:G1"/>
  </mergeCells>
  <pageMargins left="0.7" right="0.7" top="0.75" bottom="0.75" header="0.3" footer="0.3"/>
  <pageSetup paperSize="9" scale="5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979"/>
  <sheetViews>
    <sheetView workbookViewId="0">
      <selection activeCell="F5" sqref="F5"/>
    </sheetView>
  </sheetViews>
  <sheetFormatPr defaultColWidth="15.1328125" defaultRowHeight="15" customHeight="1" x14ac:dyDescent="0.45"/>
  <cols>
    <col min="1" max="1" width="32.3984375" customWidth="1"/>
    <col min="2" max="2" width="8.3984375" customWidth="1"/>
    <col min="3" max="3" width="8.265625" customWidth="1"/>
    <col min="4" max="4" width="6.73046875" customWidth="1"/>
    <col min="5" max="5" width="3.265625" customWidth="1"/>
    <col min="6" max="10" width="6.73046875" customWidth="1"/>
    <col min="11" max="11" width="2.73046875" customWidth="1"/>
    <col min="12" max="14" width="6.73046875" customWidth="1"/>
    <col min="15" max="15" width="11.73046875" customWidth="1"/>
    <col min="16" max="24" width="7.59765625" customWidth="1"/>
  </cols>
  <sheetData>
    <row r="1" spans="1:15" ht="62.25" customHeight="1" x14ac:dyDescent="0.45">
      <c r="A1" s="150" t="s">
        <v>111</v>
      </c>
      <c r="B1" s="22" t="s">
        <v>112</v>
      </c>
      <c r="C1" s="22" t="s">
        <v>6</v>
      </c>
      <c r="D1" s="22" t="s">
        <v>7</v>
      </c>
      <c r="E1" s="275" t="s">
        <v>64</v>
      </c>
      <c r="F1" s="270"/>
      <c r="G1" s="270"/>
      <c r="H1" s="271"/>
      <c r="I1" s="22" t="s">
        <v>11</v>
      </c>
      <c r="J1" s="22" t="s">
        <v>12</v>
      </c>
      <c r="K1" s="275" t="s">
        <v>65</v>
      </c>
      <c r="L1" s="270"/>
      <c r="M1" s="270"/>
      <c r="N1" s="271"/>
      <c r="O1" s="13" t="s">
        <v>66</v>
      </c>
    </row>
    <row r="2" spans="1:15" ht="14.25" customHeight="1" x14ac:dyDescent="0.45">
      <c r="A2" s="183" t="s">
        <v>20</v>
      </c>
      <c r="B2" s="31">
        <v>2</v>
      </c>
      <c r="C2" s="22">
        <f>+B2*10</f>
        <v>20</v>
      </c>
      <c r="D2" s="22">
        <f>+B2*10</f>
        <v>20</v>
      </c>
      <c r="E2" s="22"/>
      <c r="F2" s="22">
        <f>+H2*30/100</f>
        <v>30</v>
      </c>
      <c r="G2" s="22">
        <f>+H2*70/100</f>
        <v>70</v>
      </c>
      <c r="H2" s="13">
        <f>+O2*40/100</f>
        <v>100</v>
      </c>
      <c r="I2" s="22">
        <f>+B2*10</f>
        <v>20</v>
      </c>
      <c r="J2" s="22">
        <f>+B2*10</f>
        <v>20</v>
      </c>
      <c r="K2" s="22"/>
      <c r="L2" s="22">
        <f>+N2*30/100</f>
        <v>45</v>
      </c>
      <c r="M2" s="22">
        <f>+N2*70/100</f>
        <v>105</v>
      </c>
      <c r="N2" s="13">
        <f>+O2*60/100</f>
        <v>150</v>
      </c>
      <c r="O2" s="13">
        <f>+B2*125</f>
        <v>250</v>
      </c>
    </row>
    <row r="3" spans="1:15" ht="14.25" customHeight="1" x14ac:dyDescent="0.45">
      <c r="A3" s="183" t="s">
        <v>58</v>
      </c>
      <c r="B3" s="31">
        <v>1</v>
      </c>
      <c r="C3" s="15">
        <f>+B3*10</f>
        <v>10</v>
      </c>
      <c r="D3" s="22">
        <f t="shared" ref="D3:D13" si="0">+B3*10</f>
        <v>10</v>
      </c>
      <c r="E3" s="6"/>
      <c r="F3" s="22">
        <f t="shared" ref="F3:F12" si="1">+H3*30/100</f>
        <v>15</v>
      </c>
      <c r="G3" s="22">
        <f t="shared" ref="G3:G12" si="2">+H3*70/100</f>
        <v>35</v>
      </c>
      <c r="H3" s="13">
        <f t="shared" ref="H3:H13" si="3">+O3*40/100</f>
        <v>50</v>
      </c>
      <c r="I3" s="22">
        <f t="shared" ref="I3:I13" si="4">+B3*10</f>
        <v>10</v>
      </c>
      <c r="J3" s="22">
        <f t="shared" ref="J3:J13" si="5">+B3*10</f>
        <v>10</v>
      </c>
      <c r="K3" s="6"/>
      <c r="L3" s="22">
        <f t="shared" ref="L3:L12" si="6">+N3*30/100</f>
        <v>22.5</v>
      </c>
      <c r="M3" s="22">
        <f t="shared" ref="M3:M12" si="7">+N3*70/100</f>
        <v>52.5</v>
      </c>
      <c r="N3" s="13">
        <f t="shared" ref="N3:N13" si="8">+O3*60/100</f>
        <v>75</v>
      </c>
      <c r="O3" s="13">
        <f t="shared" ref="O3:O13" si="9">+B3*125</f>
        <v>125</v>
      </c>
    </row>
    <row r="4" spans="1:15" ht="14.25" customHeight="1" x14ac:dyDescent="0.45">
      <c r="A4" s="183" t="s">
        <v>103</v>
      </c>
      <c r="B4" s="31">
        <v>4</v>
      </c>
      <c r="C4" s="15">
        <f t="shared" ref="C4:C13" si="10">+B4*10</f>
        <v>40</v>
      </c>
      <c r="D4" s="22">
        <f t="shared" si="0"/>
        <v>40</v>
      </c>
      <c r="E4" s="6"/>
      <c r="F4" s="22">
        <f t="shared" si="1"/>
        <v>60</v>
      </c>
      <c r="G4" s="22">
        <f t="shared" si="2"/>
        <v>140</v>
      </c>
      <c r="H4" s="13">
        <f t="shared" si="3"/>
        <v>200</v>
      </c>
      <c r="I4" s="22">
        <f t="shared" si="4"/>
        <v>40</v>
      </c>
      <c r="J4" s="22">
        <f t="shared" si="5"/>
        <v>40</v>
      </c>
      <c r="K4" s="6"/>
      <c r="L4" s="22">
        <f t="shared" si="6"/>
        <v>90</v>
      </c>
      <c r="M4" s="22">
        <f t="shared" si="7"/>
        <v>210</v>
      </c>
      <c r="N4" s="13">
        <f t="shared" si="8"/>
        <v>300</v>
      </c>
      <c r="O4" s="13">
        <f t="shared" si="9"/>
        <v>500</v>
      </c>
    </row>
    <row r="5" spans="1:15" ht="14.25" customHeight="1" x14ac:dyDescent="0.45">
      <c r="A5" s="183" t="s">
        <v>21</v>
      </c>
      <c r="B5" s="31">
        <v>2</v>
      </c>
      <c r="C5" s="15">
        <f t="shared" si="10"/>
        <v>20</v>
      </c>
      <c r="D5" s="22">
        <f t="shared" si="0"/>
        <v>20</v>
      </c>
      <c r="E5" s="6"/>
      <c r="F5" s="22">
        <v>65</v>
      </c>
      <c r="G5" s="22">
        <v>35</v>
      </c>
      <c r="H5" s="13">
        <f t="shared" si="3"/>
        <v>100</v>
      </c>
      <c r="I5" s="22">
        <f t="shared" si="4"/>
        <v>20</v>
      </c>
      <c r="J5" s="22">
        <f t="shared" si="5"/>
        <v>20</v>
      </c>
      <c r="K5" s="6"/>
      <c r="L5" s="22">
        <v>98</v>
      </c>
      <c r="M5" s="22">
        <v>52</v>
      </c>
      <c r="N5" s="13">
        <f t="shared" si="8"/>
        <v>150</v>
      </c>
      <c r="O5" s="13">
        <f t="shared" si="9"/>
        <v>250</v>
      </c>
    </row>
    <row r="6" spans="1:15" ht="14.25" customHeight="1" x14ac:dyDescent="0.45">
      <c r="A6" s="183" t="s">
        <v>22</v>
      </c>
      <c r="B6" s="31">
        <v>3</v>
      </c>
      <c r="C6" s="15">
        <f t="shared" si="10"/>
        <v>30</v>
      </c>
      <c r="D6" s="22">
        <f t="shared" si="0"/>
        <v>30</v>
      </c>
      <c r="E6" s="22"/>
      <c r="F6" s="22">
        <v>96</v>
      </c>
      <c r="G6" s="22">
        <v>54</v>
      </c>
      <c r="H6" s="13">
        <f t="shared" si="3"/>
        <v>150</v>
      </c>
      <c r="I6" s="22">
        <f t="shared" si="4"/>
        <v>30</v>
      </c>
      <c r="J6" s="22">
        <f t="shared" si="5"/>
        <v>30</v>
      </c>
      <c r="K6" s="22"/>
      <c r="L6" s="22">
        <v>144</v>
      </c>
      <c r="M6" s="22">
        <v>81</v>
      </c>
      <c r="N6" s="13">
        <f t="shared" si="8"/>
        <v>225</v>
      </c>
      <c r="O6" s="13">
        <f t="shared" si="9"/>
        <v>375</v>
      </c>
    </row>
    <row r="7" spans="1:15" ht="14.25" customHeight="1" x14ac:dyDescent="0.45">
      <c r="A7" s="183" t="s">
        <v>23</v>
      </c>
      <c r="B7" s="31">
        <v>2</v>
      </c>
      <c r="C7" s="15">
        <f t="shared" si="10"/>
        <v>20</v>
      </c>
      <c r="D7" s="22">
        <f t="shared" si="0"/>
        <v>20</v>
      </c>
      <c r="E7" s="6"/>
      <c r="F7" s="22">
        <f t="shared" si="1"/>
        <v>30</v>
      </c>
      <c r="G7" s="22">
        <f t="shared" si="2"/>
        <v>70</v>
      </c>
      <c r="H7" s="13">
        <f t="shared" si="3"/>
        <v>100</v>
      </c>
      <c r="I7" s="22">
        <f t="shared" si="4"/>
        <v>20</v>
      </c>
      <c r="J7" s="22">
        <f t="shared" si="5"/>
        <v>20</v>
      </c>
      <c r="K7" s="6"/>
      <c r="L7" s="22">
        <f t="shared" si="6"/>
        <v>45</v>
      </c>
      <c r="M7" s="22">
        <f t="shared" si="7"/>
        <v>105</v>
      </c>
      <c r="N7" s="13">
        <f t="shared" si="8"/>
        <v>150</v>
      </c>
      <c r="O7" s="13">
        <f t="shared" si="9"/>
        <v>250</v>
      </c>
    </row>
    <row r="8" spans="1:15" ht="14.25" customHeight="1" x14ac:dyDescent="0.45">
      <c r="A8" s="183" t="s">
        <v>24</v>
      </c>
      <c r="B8" s="31">
        <v>2</v>
      </c>
      <c r="C8" s="15">
        <f t="shared" si="10"/>
        <v>20</v>
      </c>
      <c r="D8" s="22">
        <f t="shared" si="0"/>
        <v>20</v>
      </c>
      <c r="E8" s="6"/>
      <c r="F8" s="22">
        <v>100</v>
      </c>
      <c r="G8" s="22" t="s">
        <v>25</v>
      </c>
      <c r="H8" s="13">
        <f t="shared" si="3"/>
        <v>100</v>
      </c>
      <c r="I8" s="22">
        <f t="shared" si="4"/>
        <v>20</v>
      </c>
      <c r="J8" s="22">
        <f t="shared" si="5"/>
        <v>20</v>
      </c>
      <c r="K8" s="6"/>
      <c r="L8" s="22">
        <v>150</v>
      </c>
      <c r="M8" s="22" t="s">
        <v>25</v>
      </c>
      <c r="N8" s="13">
        <f t="shared" si="8"/>
        <v>150</v>
      </c>
      <c r="O8" s="13">
        <f t="shared" si="9"/>
        <v>250</v>
      </c>
    </row>
    <row r="9" spans="1:15" ht="14.25" customHeight="1" x14ac:dyDescent="0.45">
      <c r="A9" s="183" t="s">
        <v>26</v>
      </c>
      <c r="B9" s="31">
        <v>2</v>
      </c>
      <c r="C9" s="15">
        <f t="shared" si="10"/>
        <v>20</v>
      </c>
      <c r="D9" s="22">
        <f t="shared" si="0"/>
        <v>20</v>
      </c>
      <c r="E9" s="22"/>
      <c r="F9" s="22">
        <v>100</v>
      </c>
      <c r="G9" s="22" t="s">
        <v>25</v>
      </c>
      <c r="H9" s="13">
        <f t="shared" si="3"/>
        <v>100</v>
      </c>
      <c r="I9" s="22">
        <f t="shared" si="4"/>
        <v>20</v>
      </c>
      <c r="J9" s="22">
        <f t="shared" si="5"/>
        <v>20</v>
      </c>
      <c r="K9" s="22"/>
      <c r="L9" s="22">
        <v>150</v>
      </c>
      <c r="M9" s="22" t="s">
        <v>25</v>
      </c>
      <c r="N9" s="13">
        <f t="shared" si="8"/>
        <v>150</v>
      </c>
      <c r="O9" s="13">
        <f t="shared" si="9"/>
        <v>250</v>
      </c>
    </row>
    <row r="10" spans="1:15" ht="14.25" customHeight="1" x14ac:dyDescent="0.45">
      <c r="A10" s="183" t="s">
        <v>27</v>
      </c>
      <c r="B10" s="31">
        <v>2</v>
      </c>
      <c r="C10" s="15">
        <f t="shared" si="10"/>
        <v>20</v>
      </c>
      <c r="D10" s="22">
        <f t="shared" si="0"/>
        <v>20</v>
      </c>
      <c r="E10" s="6"/>
      <c r="F10" s="22">
        <f t="shared" si="1"/>
        <v>30</v>
      </c>
      <c r="G10" s="22">
        <f t="shared" si="2"/>
        <v>70</v>
      </c>
      <c r="H10" s="13">
        <f t="shared" si="3"/>
        <v>100</v>
      </c>
      <c r="I10" s="22">
        <f t="shared" si="4"/>
        <v>20</v>
      </c>
      <c r="J10" s="22">
        <f t="shared" si="5"/>
        <v>20</v>
      </c>
      <c r="K10" s="6"/>
      <c r="L10" s="22">
        <f t="shared" si="6"/>
        <v>45</v>
      </c>
      <c r="M10" s="22">
        <f t="shared" si="7"/>
        <v>105</v>
      </c>
      <c r="N10" s="13">
        <f t="shared" si="8"/>
        <v>150</v>
      </c>
      <c r="O10" s="13">
        <f t="shared" si="9"/>
        <v>250</v>
      </c>
    </row>
    <row r="11" spans="1:15" ht="14.25" customHeight="1" x14ac:dyDescent="0.45">
      <c r="A11" s="183" t="s">
        <v>28</v>
      </c>
      <c r="B11" s="31">
        <v>4</v>
      </c>
      <c r="C11" s="15">
        <f t="shared" si="10"/>
        <v>40</v>
      </c>
      <c r="D11" s="22">
        <f t="shared" si="0"/>
        <v>40</v>
      </c>
      <c r="E11" s="6"/>
      <c r="F11" s="22">
        <v>130</v>
      </c>
      <c r="G11" s="22">
        <v>70</v>
      </c>
      <c r="H11" s="13">
        <f t="shared" si="3"/>
        <v>200</v>
      </c>
      <c r="I11" s="22">
        <f t="shared" si="4"/>
        <v>40</v>
      </c>
      <c r="J11" s="22">
        <f t="shared" si="5"/>
        <v>40</v>
      </c>
      <c r="K11" s="6"/>
      <c r="L11" s="22">
        <v>195</v>
      </c>
      <c r="M11" s="22">
        <v>105</v>
      </c>
      <c r="N11" s="13">
        <f t="shared" si="8"/>
        <v>300</v>
      </c>
      <c r="O11" s="13">
        <f t="shared" si="9"/>
        <v>500</v>
      </c>
    </row>
    <row r="12" spans="1:15" ht="14.25" customHeight="1" x14ac:dyDescent="0.45">
      <c r="A12" s="183" t="s">
        <v>29</v>
      </c>
      <c r="B12" s="31">
        <v>6</v>
      </c>
      <c r="C12" s="15">
        <f t="shared" si="10"/>
        <v>60</v>
      </c>
      <c r="D12" s="22">
        <f t="shared" si="0"/>
        <v>60</v>
      </c>
      <c r="E12" s="22"/>
      <c r="F12" s="22">
        <f t="shared" si="1"/>
        <v>90</v>
      </c>
      <c r="G12" s="22">
        <f t="shared" si="2"/>
        <v>210</v>
      </c>
      <c r="H12" s="13">
        <f t="shared" si="3"/>
        <v>300</v>
      </c>
      <c r="I12" s="22">
        <f t="shared" si="4"/>
        <v>60</v>
      </c>
      <c r="J12" s="22">
        <f t="shared" si="5"/>
        <v>60</v>
      </c>
      <c r="K12" s="22"/>
      <c r="L12" s="22">
        <f t="shared" si="6"/>
        <v>135</v>
      </c>
      <c r="M12" s="22">
        <f t="shared" si="7"/>
        <v>315</v>
      </c>
      <c r="N12" s="13">
        <f t="shared" si="8"/>
        <v>450</v>
      </c>
      <c r="O12" s="13">
        <f t="shared" si="9"/>
        <v>750</v>
      </c>
    </row>
    <row r="13" spans="1:15" ht="14.25" customHeight="1" x14ac:dyDescent="0.45">
      <c r="A13" s="53" t="s">
        <v>113</v>
      </c>
      <c r="B13" s="54">
        <v>2</v>
      </c>
      <c r="C13" s="55">
        <f t="shared" si="10"/>
        <v>20</v>
      </c>
      <c r="D13" s="18">
        <f t="shared" si="0"/>
        <v>20</v>
      </c>
      <c r="E13" s="18"/>
      <c r="F13" s="18">
        <v>100</v>
      </c>
      <c r="G13" s="18" t="s">
        <v>25</v>
      </c>
      <c r="H13" s="42">
        <f t="shared" si="3"/>
        <v>100</v>
      </c>
      <c r="I13" s="18">
        <f t="shared" si="4"/>
        <v>20</v>
      </c>
      <c r="J13" s="18">
        <f t="shared" si="5"/>
        <v>20</v>
      </c>
      <c r="K13" s="18"/>
      <c r="L13" s="18">
        <v>150</v>
      </c>
      <c r="M13" s="18">
        <v>0</v>
      </c>
      <c r="N13" s="42">
        <f t="shared" si="8"/>
        <v>150</v>
      </c>
      <c r="O13" s="42">
        <f t="shared" si="9"/>
        <v>250</v>
      </c>
    </row>
    <row r="14" spans="1:15" ht="14.25" customHeight="1" x14ac:dyDescent="0.45">
      <c r="A14" s="61"/>
      <c r="B14" s="57"/>
      <c r="C14" s="57"/>
      <c r="D14" s="57"/>
      <c r="E14" s="57"/>
      <c r="F14" s="62"/>
      <c r="G14" s="62"/>
      <c r="H14" s="63"/>
      <c r="I14" s="57"/>
      <c r="J14" s="57"/>
      <c r="K14" s="57"/>
      <c r="L14" s="62"/>
      <c r="M14" s="62"/>
      <c r="N14" s="59"/>
      <c r="O14" s="58"/>
    </row>
    <row r="15" spans="1:15" ht="14.25" customHeight="1" x14ac:dyDescent="0.45">
      <c r="A15" s="5" t="s">
        <v>18</v>
      </c>
      <c r="B15" s="38">
        <f>SUM(B2:B14)</f>
        <v>32</v>
      </c>
      <c r="C15" s="21" t="s">
        <v>25</v>
      </c>
      <c r="D15" s="21" t="s">
        <v>25</v>
      </c>
      <c r="E15" s="21"/>
      <c r="F15" s="21" t="s">
        <v>25</v>
      </c>
      <c r="G15" s="21" t="s">
        <v>25</v>
      </c>
      <c r="H15" s="21">
        <f>SUM(H2:H13)</f>
        <v>1600</v>
      </c>
      <c r="I15" s="21" t="s">
        <v>25</v>
      </c>
      <c r="J15" s="21" t="s">
        <v>25</v>
      </c>
      <c r="K15" s="21"/>
      <c r="L15" s="21" t="s">
        <v>25</v>
      </c>
      <c r="M15" s="21" t="s">
        <v>25</v>
      </c>
      <c r="N15" s="21">
        <f>SUM(N2:N13)</f>
        <v>2400</v>
      </c>
      <c r="O15" s="21">
        <f>SUM(O2:O13)</f>
        <v>4000</v>
      </c>
    </row>
    <row r="16" spans="1:15" ht="14.25" customHeight="1" x14ac:dyDescent="0.45">
      <c r="A16" s="7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65">
        <f>+N15+H15</f>
        <v>4000</v>
      </c>
    </row>
    <row r="17" spans="4:15" ht="14.25" customHeight="1" x14ac:dyDescent="0.45">
      <c r="D17" s="10"/>
      <c r="E17" s="10"/>
      <c r="F17" s="11"/>
      <c r="G17" s="10"/>
      <c r="H17" s="11"/>
      <c r="I17" s="27"/>
      <c r="J17" s="10"/>
      <c r="K17" s="10"/>
      <c r="M17" s="10"/>
      <c r="N17" s="10"/>
      <c r="O17" s="27"/>
    </row>
    <row r="18" spans="4:15" ht="14.25" customHeight="1" x14ac:dyDescent="0.45"/>
    <row r="19" spans="4:15" ht="14.25" customHeight="1" x14ac:dyDescent="0.45"/>
    <row r="20" spans="4:15" ht="14.25" customHeight="1" x14ac:dyDescent="0.45"/>
    <row r="21" spans="4:15" ht="14.25" customHeight="1" x14ac:dyDescent="0.45"/>
    <row r="22" spans="4:15" ht="14.25" customHeight="1" x14ac:dyDescent="0.45"/>
    <row r="23" spans="4:15" ht="14.25" customHeight="1" x14ac:dyDescent="0.45"/>
    <row r="24" spans="4:15" ht="14.25" customHeight="1" x14ac:dyDescent="0.45"/>
    <row r="25" spans="4:15" ht="14.25" customHeight="1" x14ac:dyDescent="0.45"/>
    <row r="26" spans="4:15" ht="14.25" customHeight="1" x14ac:dyDescent="0.45"/>
    <row r="27" spans="4:15" ht="14.25" customHeight="1" x14ac:dyDescent="0.45"/>
    <row r="28" spans="4:15" ht="14.25" customHeight="1" x14ac:dyDescent="0.45"/>
    <row r="29" spans="4:15" ht="14.25" customHeight="1" x14ac:dyDescent="0.45"/>
    <row r="30" spans="4:15" ht="14.25" customHeight="1" x14ac:dyDescent="0.45"/>
    <row r="31" spans="4:15" ht="14.25" customHeight="1" x14ac:dyDescent="0.45"/>
    <row r="32" spans="4:15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</sheetData>
  <mergeCells count="2">
    <mergeCell ref="K1:N1"/>
    <mergeCell ref="E1:H1"/>
  </mergeCells>
  <pageMargins left="0.7" right="0.7" top="0.75" bottom="0.75" header="0.3" footer="0.3"/>
  <pageSetup paperSize="9" scale="64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982"/>
  <sheetViews>
    <sheetView workbookViewId="0">
      <selection activeCell="P14" sqref="P14"/>
    </sheetView>
  </sheetViews>
  <sheetFormatPr defaultColWidth="15.1328125" defaultRowHeight="15" customHeight="1" x14ac:dyDescent="0.45"/>
  <cols>
    <col min="1" max="1" width="38.3984375" customWidth="1"/>
    <col min="2" max="2" width="8.3984375" customWidth="1"/>
    <col min="3" max="4" width="6.73046875" customWidth="1"/>
    <col min="5" max="5" width="3.1328125" customWidth="1"/>
    <col min="6" max="10" width="6.73046875" customWidth="1"/>
    <col min="11" max="11" width="2.86328125" customWidth="1"/>
    <col min="12" max="14" width="6.73046875" customWidth="1"/>
    <col min="15" max="15" width="10.265625" customWidth="1"/>
    <col min="16" max="24" width="7.59765625" customWidth="1"/>
  </cols>
  <sheetData>
    <row r="1" spans="1:16" ht="37.15" customHeight="1" x14ac:dyDescent="0.45">
      <c r="A1" s="150" t="s">
        <v>114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6" ht="14.25" customHeight="1" x14ac:dyDescent="0.45">
      <c r="A2" s="2"/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6" ht="14.25" customHeight="1" x14ac:dyDescent="0.45">
      <c r="A3" s="51" t="s">
        <v>20</v>
      </c>
      <c r="B3" s="31">
        <v>2</v>
      </c>
      <c r="C3" s="22">
        <f>+B3*10</f>
        <v>20</v>
      </c>
      <c r="D3" s="22">
        <f>+B3*10</f>
        <v>20</v>
      </c>
      <c r="E3" s="22"/>
      <c r="F3" s="22">
        <f>+H3*30/100</f>
        <v>30</v>
      </c>
      <c r="G3" s="22">
        <f>+H3*70/100</f>
        <v>70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+N3*30/100</f>
        <v>45</v>
      </c>
      <c r="M3" s="22">
        <f>+N3*70/100</f>
        <v>105</v>
      </c>
      <c r="N3" s="13">
        <f>+O3*60/100</f>
        <v>150</v>
      </c>
      <c r="O3" s="13">
        <f>+B3*125</f>
        <v>250</v>
      </c>
    </row>
    <row r="4" spans="1:16" ht="14.25" customHeight="1" x14ac:dyDescent="0.45">
      <c r="A4" s="51" t="s">
        <v>21</v>
      </c>
      <c r="B4" s="45">
        <v>2</v>
      </c>
      <c r="C4" s="22">
        <f t="shared" ref="C4:C15" si="0">+B4*10</f>
        <v>20</v>
      </c>
      <c r="D4" s="22">
        <f t="shared" ref="D4:D15" si="1">+B4*10</f>
        <v>20</v>
      </c>
      <c r="E4" s="14"/>
      <c r="F4" s="22">
        <v>65</v>
      </c>
      <c r="G4" s="22">
        <v>35</v>
      </c>
      <c r="H4" s="13">
        <f t="shared" ref="H4:H15" si="2">+O4*40/100</f>
        <v>100</v>
      </c>
      <c r="I4" s="22">
        <f t="shared" ref="I4:I15" si="3">+B4*10</f>
        <v>20</v>
      </c>
      <c r="J4" s="22">
        <f t="shared" ref="J4:J15" si="4">+B4*10</f>
        <v>20</v>
      </c>
      <c r="K4" s="6"/>
      <c r="L4" s="22">
        <v>98</v>
      </c>
      <c r="M4" s="22">
        <v>52</v>
      </c>
      <c r="N4" s="13">
        <f t="shared" ref="N4:N15" si="5">+O4*60/100</f>
        <v>150</v>
      </c>
      <c r="O4" s="13">
        <f t="shared" ref="O4:O15" si="6">+B4*125</f>
        <v>250</v>
      </c>
    </row>
    <row r="5" spans="1:16" ht="14.25" customHeight="1" x14ac:dyDescent="0.45">
      <c r="A5" s="51" t="s">
        <v>22</v>
      </c>
      <c r="B5" s="45">
        <v>3</v>
      </c>
      <c r="C5" s="22">
        <f t="shared" si="0"/>
        <v>30</v>
      </c>
      <c r="D5" s="22">
        <f t="shared" si="1"/>
        <v>30</v>
      </c>
      <c r="E5" s="22"/>
      <c r="F5" s="22">
        <v>96</v>
      </c>
      <c r="G5" s="22">
        <v>54</v>
      </c>
      <c r="H5" s="13">
        <f t="shared" si="2"/>
        <v>150</v>
      </c>
      <c r="I5" s="22">
        <f t="shared" si="3"/>
        <v>30</v>
      </c>
      <c r="J5" s="22">
        <f t="shared" si="4"/>
        <v>30</v>
      </c>
      <c r="K5" s="22"/>
      <c r="L5" s="22">
        <v>144</v>
      </c>
      <c r="M5" s="22">
        <v>81</v>
      </c>
      <c r="N5" s="13">
        <f t="shared" si="5"/>
        <v>225</v>
      </c>
      <c r="O5" s="13">
        <f t="shared" si="6"/>
        <v>375</v>
      </c>
    </row>
    <row r="6" spans="1:16" ht="14.25" customHeight="1" x14ac:dyDescent="0.45">
      <c r="A6" s="51" t="s">
        <v>23</v>
      </c>
      <c r="B6" s="45">
        <v>2</v>
      </c>
      <c r="C6" s="22">
        <f t="shared" si="0"/>
        <v>20</v>
      </c>
      <c r="D6" s="22">
        <f t="shared" si="1"/>
        <v>20</v>
      </c>
      <c r="E6" s="14"/>
      <c r="F6" s="22">
        <f t="shared" ref="F6:F14" si="7">+H6*30/100</f>
        <v>30</v>
      </c>
      <c r="G6" s="22">
        <f t="shared" ref="G6:G14" si="8">+H6*70/100</f>
        <v>70</v>
      </c>
      <c r="H6" s="13">
        <f t="shared" si="2"/>
        <v>100</v>
      </c>
      <c r="I6" s="22">
        <f t="shared" si="3"/>
        <v>20</v>
      </c>
      <c r="J6" s="22">
        <f t="shared" si="4"/>
        <v>20</v>
      </c>
      <c r="K6" s="6"/>
      <c r="L6" s="22">
        <f t="shared" ref="L6:L14" si="9">+N6*30/100</f>
        <v>45</v>
      </c>
      <c r="M6" s="22">
        <f t="shared" ref="M6:M14" si="10">+N6*70/100</f>
        <v>105</v>
      </c>
      <c r="N6" s="13">
        <f t="shared" si="5"/>
        <v>150</v>
      </c>
      <c r="O6" s="13">
        <f t="shared" si="6"/>
        <v>250</v>
      </c>
    </row>
    <row r="7" spans="1:16" ht="14.25" customHeight="1" x14ac:dyDescent="0.45">
      <c r="A7" s="51" t="s">
        <v>24</v>
      </c>
      <c r="B7" s="31">
        <v>2</v>
      </c>
      <c r="C7" s="22">
        <f t="shared" si="0"/>
        <v>20</v>
      </c>
      <c r="D7" s="22">
        <f t="shared" si="1"/>
        <v>20</v>
      </c>
      <c r="E7" s="14"/>
      <c r="F7" s="22">
        <v>100</v>
      </c>
      <c r="G7" s="22" t="s">
        <v>25</v>
      </c>
      <c r="H7" s="13">
        <f t="shared" si="2"/>
        <v>100</v>
      </c>
      <c r="I7" s="22">
        <f t="shared" si="3"/>
        <v>20</v>
      </c>
      <c r="J7" s="22">
        <f t="shared" si="4"/>
        <v>20</v>
      </c>
      <c r="K7" s="6"/>
      <c r="L7" s="22">
        <v>150</v>
      </c>
      <c r="M7" s="22" t="s">
        <v>25</v>
      </c>
      <c r="N7" s="13">
        <f t="shared" si="5"/>
        <v>150</v>
      </c>
      <c r="O7" s="13">
        <f t="shared" si="6"/>
        <v>250</v>
      </c>
    </row>
    <row r="8" spans="1:16" ht="14.25" customHeight="1" x14ac:dyDescent="0.45">
      <c r="A8" s="50" t="s">
        <v>115</v>
      </c>
      <c r="B8" s="34">
        <v>4</v>
      </c>
      <c r="C8" s="22">
        <f t="shared" si="0"/>
        <v>40</v>
      </c>
      <c r="D8" s="22">
        <f t="shared" si="1"/>
        <v>40</v>
      </c>
      <c r="E8" s="22"/>
      <c r="F8" s="22">
        <f t="shared" si="7"/>
        <v>60</v>
      </c>
      <c r="G8" s="22">
        <f t="shared" si="8"/>
        <v>140</v>
      </c>
      <c r="H8" s="13">
        <f t="shared" si="2"/>
        <v>200</v>
      </c>
      <c r="I8" s="22">
        <f t="shared" si="3"/>
        <v>40</v>
      </c>
      <c r="J8" s="22">
        <f t="shared" si="4"/>
        <v>40</v>
      </c>
      <c r="K8" s="22"/>
      <c r="L8" s="22">
        <f t="shared" si="9"/>
        <v>90</v>
      </c>
      <c r="M8" s="22">
        <f t="shared" si="10"/>
        <v>210</v>
      </c>
      <c r="N8" s="13">
        <f t="shared" si="5"/>
        <v>300</v>
      </c>
      <c r="O8" s="13">
        <f t="shared" si="6"/>
        <v>500</v>
      </c>
    </row>
    <row r="9" spans="1:16" ht="14.25" customHeight="1" x14ac:dyDescent="0.45">
      <c r="A9" s="50" t="s">
        <v>116</v>
      </c>
      <c r="B9" s="34">
        <v>4</v>
      </c>
      <c r="C9" s="22">
        <f t="shared" si="0"/>
        <v>40</v>
      </c>
      <c r="D9" s="22">
        <f t="shared" si="1"/>
        <v>40</v>
      </c>
      <c r="E9" s="6"/>
      <c r="F9" s="22">
        <v>60</v>
      </c>
      <c r="G9" s="22">
        <v>140</v>
      </c>
      <c r="H9" s="13">
        <f t="shared" si="2"/>
        <v>200</v>
      </c>
      <c r="I9" s="22">
        <f t="shared" si="3"/>
        <v>40</v>
      </c>
      <c r="J9" s="22">
        <f t="shared" si="4"/>
        <v>40</v>
      </c>
      <c r="K9" s="6"/>
      <c r="L9" s="22">
        <v>90</v>
      </c>
      <c r="M9" s="22">
        <v>210</v>
      </c>
      <c r="N9" s="13">
        <f t="shared" si="5"/>
        <v>300</v>
      </c>
      <c r="O9" s="13">
        <f t="shared" si="6"/>
        <v>500</v>
      </c>
    </row>
    <row r="10" spans="1:16" ht="14.25" customHeight="1" x14ac:dyDescent="0.45">
      <c r="A10" s="50" t="s">
        <v>26</v>
      </c>
      <c r="B10" s="34">
        <v>2</v>
      </c>
      <c r="C10" s="22">
        <f t="shared" si="0"/>
        <v>20</v>
      </c>
      <c r="D10" s="22">
        <f t="shared" si="1"/>
        <v>20</v>
      </c>
      <c r="E10" s="14"/>
      <c r="F10" s="22">
        <v>100</v>
      </c>
      <c r="G10" s="22" t="s">
        <v>25</v>
      </c>
      <c r="H10" s="13">
        <f t="shared" si="2"/>
        <v>100</v>
      </c>
      <c r="I10" s="22">
        <f t="shared" si="3"/>
        <v>20</v>
      </c>
      <c r="J10" s="22">
        <f t="shared" si="4"/>
        <v>20</v>
      </c>
      <c r="K10" s="6"/>
      <c r="L10" s="22">
        <v>150</v>
      </c>
      <c r="M10" s="22" t="s">
        <v>25</v>
      </c>
      <c r="N10" s="13">
        <f t="shared" si="5"/>
        <v>150</v>
      </c>
      <c r="O10" s="13">
        <f t="shared" si="6"/>
        <v>250</v>
      </c>
    </row>
    <row r="11" spans="1:16" ht="14.25" customHeight="1" x14ac:dyDescent="0.45">
      <c r="A11" s="50" t="s">
        <v>27</v>
      </c>
      <c r="B11" s="34">
        <v>2</v>
      </c>
      <c r="C11" s="22">
        <f t="shared" si="0"/>
        <v>20</v>
      </c>
      <c r="D11" s="22">
        <f t="shared" si="1"/>
        <v>20</v>
      </c>
      <c r="E11" s="56"/>
      <c r="F11" s="22">
        <v>30</v>
      </c>
      <c r="G11" s="22">
        <v>70</v>
      </c>
      <c r="H11" s="13">
        <f t="shared" si="2"/>
        <v>100</v>
      </c>
      <c r="I11" s="22">
        <f t="shared" si="3"/>
        <v>20</v>
      </c>
      <c r="J11" s="22">
        <f t="shared" si="4"/>
        <v>20</v>
      </c>
      <c r="K11" s="131"/>
      <c r="L11" s="22">
        <v>45</v>
      </c>
      <c r="M11" s="22">
        <v>105</v>
      </c>
      <c r="N11" s="13">
        <f t="shared" si="5"/>
        <v>150</v>
      </c>
      <c r="O11" s="13">
        <f t="shared" si="6"/>
        <v>250</v>
      </c>
    </row>
    <row r="12" spans="1:16" ht="14.25" customHeight="1" x14ac:dyDescent="0.45">
      <c r="A12" s="50" t="s">
        <v>28</v>
      </c>
      <c r="B12" s="34">
        <v>4</v>
      </c>
      <c r="C12" s="22">
        <f t="shared" si="0"/>
        <v>40</v>
      </c>
      <c r="D12" s="22">
        <f t="shared" si="1"/>
        <v>40</v>
      </c>
      <c r="E12" s="56"/>
      <c r="F12" s="22">
        <v>130</v>
      </c>
      <c r="G12" s="22">
        <v>70</v>
      </c>
      <c r="H12" s="13">
        <f t="shared" si="2"/>
        <v>200</v>
      </c>
      <c r="I12" s="22">
        <f t="shared" si="3"/>
        <v>40</v>
      </c>
      <c r="J12" s="22">
        <f t="shared" si="4"/>
        <v>40</v>
      </c>
      <c r="K12" s="131"/>
      <c r="L12" s="22">
        <v>195</v>
      </c>
      <c r="M12" s="22">
        <v>105</v>
      </c>
      <c r="N12" s="13">
        <f t="shared" si="5"/>
        <v>300</v>
      </c>
      <c r="O12" s="13">
        <f t="shared" si="6"/>
        <v>500</v>
      </c>
    </row>
    <row r="13" spans="1:16" ht="14.25" customHeight="1" x14ac:dyDescent="0.45">
      <c r="A13" s="50" t="s">
        <v>117</v>
      </c>
      <c r="B13" s="34">
        <v>1</v>
      </c>
      <c r="C13" s="22">
        <f t="shared" si="0"/>
        <v>10</v>
      </c>
      <c r="D13" s="22">
        <f t="shared" si="1"/>
        <v>10</v>
      </c>
      <c r="E13" s="169"/>
      <c r="F13" s="22">
        <v>15</v>
      </c>
      <c r="G13" s="22">
        <v>35</v>
      </c>
      <c r="H13" s="13">
        <f t="shared" si="2"/>
        <v>50</v>
      </c>
      <c r="I13" s="22">
        <f t="shared" si="3"/>
        <v>10</v>
      </c>
      <c r="J13" s="22">
        <f t="shared" si="4"/>
        <v>10</v>
      </c>
      <c r="K13" s="170"/>
      <c r="L13" s="22">
        <v>22</v>
      </c>
      <c r="M13" s="22">
        <v>52</v>
      </c>
      <c r="N13" s="13">
        <f t="shared" si="5"/>
        <v>75</v>
      </c>
      <c r="O13" s="13">
        <f t="shared" si="6"/>
        <v>125</v>
      </c>
      <c r="P13" s="177" t="s">
        <v>25</v>
      </c>
    </row>
    <row r="14" spans="1:16" ht="14.25" customHeight="1" x14ac:dyDescent="0.45">
      <c r="A14" s="50" t="s">
        <v>29</v>
      </c>
      <c r="B14" s="34">
        <v>2</v>
      </c>
      <c r="C14" s="22">
        <f t="shared" si="0"/>
        <v>20</v>
      </c>
      <c r="D14" s="22">
        <f t="shared" si="1"/>
        <v>20</v>
      </c>
      <c r="E14" s="57"/>
      <c r="F14" s="22">
        <f t="shared" si="7"/>
        <v>30</v>
      </c>
      <c r="G14" s="22">
        <f t="shared" si="8"/>
        <v>70</v>
      </c>
      <c r="H14" s="13">
        <f t="shared" si="2"/>
        <v>100</v>
      </c>
      <c r="I14" s="22">
        <f t="shared" si="3"/>
        <v>20</v>
      </c>
      <c r="J14" s="22">
        <f t="shared" si="4"/>
        <v>20</v>
      </c>
      <c r="K14" s="36"/>
      <c r="L14" s="22">
        <f t="shared" si="9"/>
        <v>45</v>
      </c>
      <c r="M14" s="22">
        <f t="shared" si="10"/>
        <v>105</v>
      </c>
      <c r="N14" s="13">
        <f t="shared" si="5"/>
        <v>150</v>
      </c>
      <c r="O14" s="13">
        <f t="shared" si="6"/>
        <v>250</v>
      </c>
    </row>
    <row r="15" spans="1:16" ht="14.25" customHeight="1" x14ac:dyDescent="0.45">
      <c r="A15" s="50" t="s">
        <v>118</v>
      </c>
      <c r="B15" s="34">
        <v>2</v>
      </c>
      <c r="C15" s="22">
        <f t="shared" si="0"/>
        <v>20</v>
      </c>
      <c r="D15" s="22">
        <f t="shared" si="1"/>
        <v>20</v>
      </c>
      <c r="E15" s="57"/>
      <c r="F15" s="22">
        <v>100</v>
      </c>
      <c r="G15" s="22" t="s">
        <v>25</v>
      </c>
      <c r="H15" s="13">
        <f t="shared" si="2"/>
        <v>100</v>
      </c>
      <c r="I15" s="22">
        <f t="shared" si="3"/>
        <v>20</v>
      </c>
      <c r="J15" s="22">
        <f t="shared" si="4"/>
        <v>20</v>
      </c>
      <c r="K15" s="36"/>
      <c r="L15" s="22">
        <v>150</v>
      </c>
      <c r="M15" s="22" t="s">
        <v>25</v>
      </c>
      <c r="N15" s="13">
        <f t="shared" si="5"/>
        <v>150</v>
      </c>
      <c r="O15" s="13">
        <f t="shared" si="6"/>
        <v>250</v>
      </c>
    </row>
    <row r="16" spans="1:16" ht="14.25" customHeight="1" x14ac:dyDescent="0.45">
      <c r="A16" s="61"/>
      <c r="B16" s="57"/>
      <c r="C16" s="57"/>
      <c r="D16" s="57"/>
      <c r="E16" s="57"/>
      <c r="F16" s="62"/>
      <c r="G16" s="62"/>
      <c r="H16" s="63"/>
      <c r="I16" s="57"/>
      <c r="J16" s="57"/>
      <c r="K16" s="57"/>
      <c r="L16" s="62"/>
      <c r="M16" s="62"/>
      <c r="N16" s="59"/>
      <c r="O16" s="58"/>
    </row>
    <row r="17" spans="1:15" ht="14.25" customHeight="1" x14ac:dyDescent="0.45">
      <c r="A17" s="61"/>
      <c r="B17" s="57"/>
      <c r="C17" s="57"/>
      <c r="D17" s="57"/>
      <c r="E17" s="57"/>
      <c r="F17" s="62"/>
      <c r="G17" s="62"/>
      <c r="H17" s="63"/>
      <c r="I17" s="57"/>
      <c r="J17" s="57"/>
      <c r="K17" s="57"/>
      <c r="L17" s="62"/>
      <c r="M17" s="62"/>
      <c r="N17" s="59"/>
      <c r="O17" s="58"/>
    </row>
    <row r="18" spans="1:15" ht="14.25" customHeight="1" x14ac:dyDescent="0.45">
      <c r="A18" s="5" t="s">
        <v>18</v>
      </c>
      <c r="B18" s="21">
        <f>SUM(B3:B15)</f>
        <v>32</v>
      </c>
      <c r="C18" s="21" t="s">
        <v>25</v>
      </c>
      <c r="D18" s="21" t="s">
        <v>25</v>
      </c>
      <c r="E18" s="21"/>
      <c r="F18" s="21" t="s">
        <v>25</v>
      </c>
      <c r="G18" s="21" t="s">
        <v>25</v>
      </c>
      <c r="H18" s="21">
        <f>SUM(H3:H15)</f>
        <v>1600</v>
      </c>
      <c r="I18" s="21" t="s">
        <v>25</v>
      </c>
      <c r="J18" s="21" t="s">
        <v>25</v>
      </c>
      <c r="K18" s="21"/>
      <c r="L18" s="21" t="s">
        <v>25</v>
      </c>
      <c r="M18" s="21" t="s">
        <v>25</v>
      </c>
      <c r="N18" s="21">
        <f>SUM(N3:N15)</f>
        <v>2400</v>
      </c>
      <c r="O18" s="21">
        <f>SUM(O3:O15)</f>
        <v>4000</v>
      </c>
    </row>
    <row r="19" spans="1:15" ht="14.25" customHeight="1" x14ac:dyDescent="0.45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>
        <f>+N18+H18</f>
        <v>4000</v>
      </c>
    </row>
    <row r="20" spans="1:15" ht="14.25" customHeight="1" x14ac:dyDescent="0.45">
      <c r="D20" s="10"/>
      <c r="E20" s="10"/>
      <c r="F20" s="11"/>
      <c r="G20" s="10"/>
      <c r="H20" s="11"/>
      <c r="I20" s="27"/>
      <c r="J20" s="10"/>
      <c r="K20" s="10"/>
      <c r="M20" s="10"/>
      <c r="N20" s="10"/>
      <c r="O20" s="27"/>
    </row>
    <row r="21" spans="1:15" ht="14.25" customHeight="1" x14ac:dyDescent="0.45"/>
    <row r="22" spans="1:15" ht="14.25" customHeight="1" x14ac:dyDescent="0.45"/>
    <row r="23" spans="1:15" ht="14.25" customHeight="1" x14ac:dyDescent="0.45"/>
    <row r="24" spans="1:15" ht="14.25" customHeight="1" x14ac:dyDescent="0.45"/>
    <row r="25" spans="1:15" ht="14.25" customHeight="1" x14ac:dyDescent="0.45"/>
    <row r="26" spans="1:15" ht="14.25" customHeight="1" x14ac:dyDescent="0.45"/>
    <row r="27" spans="1:15" ht="14.25" customHeight="1" x14ac:dyDescent="0.45"/>
    <row r="28" spans="1:15" ht="14.25" customHeight="1" x14ac:dyDescent="0.45"/>
    <row r="29" spans="1:15" ht="14.25" customHeight="1" x14ac:dyDescent="0.45"/>
    <row r="30" spans="1:15" ht="14.25" customHeight="1" x14ac:dyDescent="0.45"/>
    <row r="31" spans="1:15" ht="14.25" customHeight="1" x14ac:dyDescent="0.45"/>
    <row r="32" spans="1:15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982"/>
  <sheetViews>
    <sheetView workbookViewId="0">
      <selection activeCell="L16" sqref="L16"/>
    </sheetView>
  </sheetViews>
  <sheetFormatPr defaultColWidth="15.1328125" defaultRowHeight="15" customHeight="1" x14ac:dyDescent="0.45"/>
  <cols>
    <col min="1" max="1" width="38.3984375" customWidth="1"/>
    <col min="2" max="2" width="8.3984375" customWidth="1"/>
    <col min="3" max="4" width="6.73046875" customWidth="1"/>
    <col min="5" max="5" width="3.1328125" customWidth="1"/>
    <col min="6" max="10" width="6.73046875" customWidth="1"/>
    <col min="11" max="11" width="2.86328125" customWidth="1"/>
    <col min="12" max="14" width="6.73046875" customWidth="1"/>
    <col min="15" max="15" width="10.265625" customWidth="1"/>
    <col min="16" max="24" width="7.59765625" customWidth="1"/>
  </cols>
  <sheetData>
    <row r="1" spans="1:15" ht="37.15" customHeight="1" x14ac:dyDescent="0.45">
      <c r="A1" s="150" t="s">
        <v>119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5" ht="14.25" customHeight="1" x14ac:dyDescent="0.45">
      <c r="A2" s="2"/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5" ht="14.25" customHeight="1" x14ac:dyDescent="0.45">
      <c r="A3" s="51" t="s">
        <v>20</v>
      </c>
      <c r="B3" s="31">
        <v>2</v>
      </c>
      <c r="C3" s="22">
        <f>+B3*10</f>
        <v>20</v>
      </c>
      <c r="D3" s="22">
        <f>+B3*10</f>
        <v>20</v>
      </c>
      <c r="E3" s="22"/>
      <c r="F3" s="22">
        <f>+H3*30/100</f>
        <v>30</v>
      </c>
      <c r="G3" s="22">
        <f>+H3*70/100</f>
        <v>70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+N3*30/100</f>
        <v>45</v>
      </c>
      <c r="M3" s="22">
        <f>+N3*70/100</f>
        <v>105</v>
      </c>
      <c r="N3" s="13">
        <f>+O3*60/100</f>
        <v>150</v>
      </c>
      <c r="O3" s="13">
        <f>+B3*125</f>
        <v>250</v>
      </c>
    </row>
    <row r="4" spans="1:15" ht="14.25" customHeight="1" x14ac:dyDescent="0.45">
      <c r="A4" s="51" t="s">
        <v>55</v>
      </c>
      <c r="B4" s="31">
        <v>1</v>
      </c>
      <c r="C4" s="22">
        <f t="shared" ref="C4:C15" si="0">+B4*10</f>
        <v>10</v>
      </c>
      <c r="D4" s="22">
        <f t="shared" ref="D4:D15" si="1">+B4*10</f>
        <v>10</v>
      </c>
      <c r="E4" s="14"/>
      <c r="F4" s="22">
        <f t="shared" ref="F4:F14" si="2">+H4*30/100</f>
        <v>15</v>
      </c>
      <c r="G4" s="22">
        <f t="shared" ref="G4:G14" si="3">+H4*70/100</f>
        <v>35</v>
      </c>
      <c r="H4" s="13">
        <f t="shared" ref="H4:H15" si="4">+O4*40/100</f>
        <v>50</v>
      </c>
      <c r="I4" s="22">
        <f t="shared" ref="I4:I15" si="5">+B4*10</f>
        <v>10</v>
      </c>
      <c r="J4" s="22">
        <f t="shared" ref="J4:J15" si="6">+B4*10</f>
        <v>10</v>
      </c>
      <c r="K4" s="6"/>
      <c r="L4" s="22">
        <f t="shared" ref="L4:L14" si="7">+N4*30/100</f>
        <v>22.5</v>
      </c>
      <c r="M4" s="22">
        <f t="shared" ref="M4:M14" si="8">+N4*70/100</f>
        <v>52.5</v>
      </c>
      <c r="N4" s="13">
        <f t="shared" ref="N4:N15" si="9">+O4*60/100</f>
        <v>75</v>
      </c>
      <c r="O4" s="13">
        <f t="shared" ref="O4:O15" si="10">+B4*125</f>
        <v>125</v>
      </c>
    </row>
    <row r="5" spans="1:15" ht="14.25" customHeight="1" x14ac:dyDescent="0.45">
      <c r="A5" s="51" t="s">
        <v>58</v>
      </c>
      <c r="B5" s="45">
        <v>2</v>
      </c>
      <c r="C5" s="22">
        <f t="shared" si="0"/>
        <v>20</v>
      </c>
      <c r="D5" s="22">
        <f t="shared" si="1"/>
        <v>20</v>
      </c>
      <c r="E5" s="14"/>
      <c r="F5" s="22">
        <f t="shared" si="2"/>
        <v>30</v>
      </c>
      <c r="G5" s="22">
        <f t="shared" si="3"/>
        <v>70</v>
      </c>
      <c r="H5" s="13">
        <f t="shared" si="4"/>
        <v>100</v>
      </c>
      <c r="I5" s="22">
        <f t="shared" si="5"/>
        <v>20</v>
      </c>
      <c r="J5" s="22">
        <f t="shared" si="6"/>
        <v>20</v>
      </c>
      <c r="K5" s="6"/>
      <c r="L5" s="22">
        <f t="shared" si="7"/>
        <v>45</v>
      </c>
      <c r="M5" s="22">
        <f t="shared" si="8"/>
        <v>105</v>
      </c>
      <c r="N5" s="13">
        <f t="shared" si="9"/>
        <v>150</v>
      </c>
      <c r="O5" s="13">
        <f t="shared" si="10"/>
        <v>250</v>
      </c>
    </row>
    <row r="6" spans="1:15" ht="14.25" customHeight="1" x14ac:dyDescent="0.45">
      <c r="A6" s="51" t="s">
        <v>21</v>
      </c>
      <c r="B6" s="45">
        <v>2</v>
      </c>
      <c r="C6" s="22">
        <f t="shared" si="0"/>
        <v>20</v>
      </c>
      <c r="D6" s="22">
        <f t="shared" si="1"/>
        <v>20</v>
      </c>
      <c r="E6" s="14"/>
      <c r="F6" s="22">
        <v>65</v>
      </c>
      <c r="G6" s="22">
        <v>35</v>
      </c>
      <c r="H6" s="13">
        <f t="shared" si="4"/>
        <v>100</v>
      </c>
      <c r="I6" s="22">
        <f t="shared" si="5"/>
        <v>20</v>
      </c>
      <c r="J6" s="22">
        <f t="shared" si="6"/>
        <v>20</v>
      </c>
      <c r="K6" s="6"/>
      <c r="L6" s="22">
        <v>98</v>
      </c>
      <c r="M6" s="22">
        <v>52</v>
      </c>
      <c r="N6" s="13">
        <f t="shared" si="9"/>
        <v>150</v>
      </c>
      <c r="O6" s="13">
        <f t="shared" si="10"/>
        <v>250</v>
      </c>
    </row>
    <row r="7" spans="1:15" ht="14.25" customHeight="1" x14ac:dyDescent="0.45">
      <c r="A7" s="51" t="s">
        <v>22</v>
      </c>
      <c r="B7" s="45">
        <v>3</v>
      </c>
      <c r="C7" s="22">
        <f t="shared" si="0"/>
        <v>30</v>
      </c>
      <c r="D7" s="22">
        <f t="shared" si="1"/>
        <v>30</v>
      </c>
      <c r="E7" s="22"/>
      <c r="F7" s="22">
        <v>96</v>
      </c>
      <c r="G7" s="22">
        <v>54</v>
      </c>
      <c r="H7" s="13">
        <f t="shared" si="4"/>
        <v>150</v>
      </c>
      <c r="I7" s="22">
        <f t="shared" si="5"/>
        <v>30</v>
      </c>
      <c r="J7" s="22">
        <f t="shared" si="6"/>
        <v>30</v>
      </c>
      <c r="K7" s="22"/>
      <c r="L7" s="22">
        <v>144</v>
      </c>
      <c r="M7" s="22">
        <v>81</v>
      </c>
      <c r="N7" s="13">
        <f t="shared" si="9"/>
        <v>225</v>
      </c>
      <c r="O7" s="13">
        <f t="shared" si="10"/>
        <v>375</v>
      </c>
    </row>
    <row r="8" spans="1:15" ht="14.25" customHeight="1" x14ac:dyDescent="0.45">
      <c r="A8" s="51" t="s">
        <v>60</v>
      </c>
      <c r="B8" s="45">
        <v>1</v>
      </c>
      <c r="C8" s="22">
        <f t="shared" si="0"/>
        <v>10</v>
      </c>
      <c r="D8" s="22">
        <f t="shared" si="1"/>
        <v>10</v>
      </c>
      <c r="E8" s="14"/>
      <c r="F8" s="22">
        <f t="shared" si="2"/>
        <v>15</v>
      </c>
      <c r="G8" s="22">
        <f t="shared" si="3"/>
        <v>35</v>
      </c>
      <c r="H8" s="13">
        <f t="shared" si="4"/>
        <v>50</v>
      </c>
      <c r="I8" s="22">
        <f t="shared" si="5"/>
        <v>10</v>
      </c>
      <c r="J8" s="22">
        <f t="shared" si="6"/>
        <v>10</v>
      </c>
      <c r="K8" s="6"/>
      <c r="L8" s="22">
        <f t="shared" si="7"/>
        <v>22.5</v>
      </c>
      <c r="M8" s="22">
        <f t="shared" si="8"/>
        <v>52.5</v>
      </c>
      <c r="N8" s="13">
        <f t="shared" si="9"/>
        <v>75</v>
      </c>
      <c r="O8" s="13">
        <f t="shared" si="10"/>
        <v>125</v>
      </c>
    </row>
    <row r="9" spans="1:15" ht="14.25" customHeight="1" x14ac:dyDescent="0.45">
      <c r="A9" s="51" t="s">
        <v>23</v>
      </c>
      <c r="B9" s="45">
        <v>2</v>
      </c>
      <c r="C9" s="22">
        <f t="shared" si="0"/>
        <v>20</v>
      </c>
      <c r="D9" s="22">
        <f t="shared" si="1"/>
        <v>20</v>
      </c>
      <c r="E9" s="14"/>
      <c r="F9" s="22">
        <f t="shared" si="2"/>
        <v>30</v>
      </c>
      <c r="G9" s="22">
        <f t="shared" si="3"/>
        <v>70</v>
      </c>
      <c r="H9" s="13">
        <f t="shared" si="4"/>
        <v>100</v>
      </c>
      <c r="I9" s="22">
        <f t="shared" si="5"/>
        <v>20</v>
      </c>
      <c r="J9" s="22">
        <f t="shared" si="6"/>
        <v>20</v>
      </c>
      <c r="K9" s="6"/>
      <c r="L9" s="22">
        <f t="shared" si="7"/>
        <v>45</v>
      </c>
      <c r="M9" s="22">
        <f t="shared" si="8"/>
        <v>105</v>
      </c>
      <c r="N9" s="13">
        <f t="shared" si="9"/>
        <v>150</v>
      </c>
      <c r="O9" s="13">
        <f t="shared" si="10"/>
        <v>250</v>
      </c>
    </row>
    <row r="10" spans="1:15" ht="14.25" customHeight="1" x14ac:dyDescent="0.45">
      <c r="A10" s="51" t="s">
        <v>24</v>
      </c>
      <c r="B10" s="31">
        <v>2</v>
      </c>
      <c r="C10" s="22">
        <f t="shared" si="0"/>
        <v>20</v>
      </c>
      <c r="D10" s="22">
        <f t="shared" si="1"/>
        <v>20</v>
      </c>
      <c r="E10" s="14"/>
      <c r="F10" s="22">
        <v>100</v>
      </c>
      <c r="G10" s="22" t="s">
        <v>25</v>
      </c>
      <c r="H10" s="13">
        <f t="shared" si="4"/>
        <v>100</v>
      </c>
      <c r="I10" s="22">
        <f t="shared" si="5"/>
        <v>20</v>
      </c>
      <c r="J10" s="22">
        <f t="shared" si="6"/>
        <v>20</v>
      </c>
      <c r="K10" s="6"/>
      <c r="L10" s="22">
        <v>150</v>
      </c>
      <c r="M10" s="22" t="s">
        <v>25</v>
      </c>
      <c r="N10" s="13">
        <f t="shared" si="9"/>
        <v>150</v>
      </c>
      <c r="O10" s="13">
        <f t="shared" si="10"/>
        <v>250</v>
      </c>
    </row>
    <row r="11" spans="1:15" ht="14.25" customHeight="1" x14ac:dyDescent="0.45">
      <c r="A11" s="50" t="s">
        <v>115</v>
      </c>
      <c r="B11" s="34">
        <v>4</v>
      </c>
      <c r="C11" s="22">
        <f t="shared" si="0"/>
        <v>40</v>
      </c>
      <c r="D11" s="22">
        <f t="shared" si="1"/>
        <v>40</v>
      </c>
      <c r="E11" s="22"/>
      <c r="F11" s="22">
        <f t="shared" si="2"/>
        <v>60</v>
      </c>
      <c r="G11" s="22">
        <f t="shared" si="3"/>
        <v>140</v>
      </c>
      <c r="H11" s="13">
        <f t="shared" si="4"/>
        <v>200</v>
      </c>
      <c r="I11" s="22">
        <f t="shared" si="5"/>
        <v>40</v>
      </c>
      <c r="J11" s="22">
        <f t="shared" si="6"/>
        <v>40</v>
      </c>
      <c r="K11" s="22"/>
      <c r="L11" s="22">
        <f t="shared" si="7"/>
        <v>90</v>
      </c>
      <c r="M11" s="22">
        <f t="shared" si="8"/>
        <v>210</v>
      </c>
      <c r="N11" s="13">
        <f t="shared" si="9"/>
        <v>300</v>
      </c>
      <c r="O11" s="13">
        <f t="shared" si="10"/>
        <v>500</v>
      </c>
    </row>
    <row r="12" spans="1:15" ht="14.25" customHeight="1" x14ac:dyDescent="0.45">
      <c r="A12" s="50" t="s">
        <v>26</v>
      </c>
      <c r="B12" s="34">
        <v>2</v>
      </c>
      <c r="C12" s="22">
        <f t="shared" si="0"/>
        <v>20</v>
      </c>
      <c r="D12" s="22">
        <f t="shared" si="1"/>
        <v>20</v>
      </c>
      <c r="E12" s="14"/>
      <c r="F12" s="22">
        <v>100</v>
      </c>
      <c r="G12" s="22" t="s">
        <v>25</v>
      </c>
      <c r="H12" s="13">
        <f t="shared" si="4"/>
        <v>100</v>
      </c>
      <c r="I12" s="22">
        <f t="shared" si="5"/>
        <v>20</v>
      </c>
      <c r="J12" s="22">
        <f t="shared" si="6"/>
        <v>20</v>
      </c>
      <c r="K12" s="6"/>
      <c r="L12" s="22">
        <v>150</v>
      </c>
      <c r="M12" s="22" t="s">
        <v>25</v>
      </c>
      <c r="N12" s="13">
        <f t="shared" si="9"/>
        <v>150</v>
      </c>
      <c r="O12" s="13">
        <f t="shared" si="10"/>
        <v>250</v>
      </c>
    </row>
    <row r="13" spans="1:15" ht="14.25" customHeight="1" x14ac:dyDescent="0.45">
      <c r="A13" s="50" t="s">
        <v>28</v>
      </c>
      <c r="B13" s="34">
        <v>4</v>
      </c>
      <c r="C13" s="22">
        <f t="shared" si="0"/>
        <v>40</v>
      </c>
      <c r="D13" s="22">
        <f t="shared" si="1"/>
        <v>40</v>
      </c>
      <c r="E13" s="56"/>
      <c r="F13" s="22">
        <v>130</v>
      </c>
      <c r="G13" s="22">
        <v>70</v>
      </c>
      <c r="H13" s="13">
        <f t="shared" si="4"/>
        <v>200</v>
      </c>
      <c r="I13" s="22">
        <f t="shared" si="5"/>
        <v>40</v>
      </c>
      <c r="J13" s="22">
        <f t="shared" si="6"/>
        <v>40</v>
      </c>
      <c r="K13" s="131"/>
      <c r="L13" s="22">
        <v>195</v>
      </c>
      <c r="M13" s="22">
        <v>105</v>
      </c>
      <c r="N13" s="13">
        <f t="shared" si="9"/>
        <v>300</v>
      </c>
      <c r="O13" s="13">
        <f t="shared" si="10"/>
        <v>500</v>
      </c>
    </row>
    <row r="14" spans="1:15" ht="14.25" customHeight="1" x14ac:dyDescent="0.45">
      <c r="A14" s="50" t="s">
        <v>29</v>
      </c>
      <c r="B14" s="34">
        <v>6</v>
      </c>
      <c r="C14" s="22">
        <f t="shared" si="0"/>
        <v>60</v>
      </c>
      <c r="D14" s="22">
        <f t="shared" si="1"/>
        <v>60</v>
      </c>
      <c r="E14" s="57"/>
      <c r="F14" s="22">
        <f t="shared" si="2"/>
        <v>90</v>
      </c>
      <c r="G14" s="22">
        <f t="shared" si="3"/>
        <v>210</v>
      </c>
      <c r="H14" s="13">
        <f t="shared" si="4"/>
        <v>300</v>
      </c>
      <c r="I14" s="22">
        <f t="shared" si="5"/>
        <v>60</v>
      </c>
      <c r="J14" s="22">
        <f t="shared" si="6"/>
        <v>60</v>
      </c>
      <c r="K14" s="36"/>
      <c r="L14" s="22">
        <f t="shared" si="7"/>
        <v>135</v>
      </c>
      <c r="M14" s="22">
        <f t="shared" si="8"/>
        <v>315</v>
      </c>
      <c r="N14" s="13">
        <f t="shared" si="9"/>
        <v>450</v>
      </c>
      <c r="O14" s="13">
        <f t="shared" si="10"/>
        <v>750</v>
      </c>
    </row>
    <row r="15" spans="1:15" ht="14.25" customHeight="1" x14ac:dyDescent="0.45">
      <c r="A15" s="50" t="s">
        <v>120</v>
      </c>
      <c r="B15" s="34">
        <v>2</v>
      </c>
      <c r="C15" s="22">
        <f t="shared" si="0"/>
        <v>20</v>
      </c>
      <c r="D15" s="22">
        <f t="shared" si="1"/>
        <v>20</v>
      </c>
      <c r="E15" s="57"/>
      <c r="F15" s="22">
        <v>100</v>
      </c>
      <c r="G15" s="22" t="s">
        <v>25</v>
      </c>
      <c r="H15" s="13">
        <f t="shared" si="4"/>
        <v>100</v>
      </c>
      <c r="I15" s="22">
        <f t="shared" si="5"/>
        <v>20</v>
      </c>
      <c r="J15" s="22">
        <f t="shared" si="6"/>
        <v>20</v>
      </c>
      <c r="K15" s="36"/>
      <c r="L15" s="22">
        <v>150</v>
      </c>
      <c r="M15" s="22" t="s">
        <v>25</v>
      </c>
      <c r="N15" s="13">
        <f t="shared" si="9"/>
        <v>150</v>
      </c>
      <c r="O15" s="13">
        <f t="shared" si="10"/>
        <v>250</v>
      </c>
    </row>
    <row r="16" spans="1:15" ht="14.25" customHeight="1" x14ac:dyDescent="0.45">
      <c r="A16" s="61"/>
      <c r="B16" s="57"/>
      <c r="C16" s="57"/>
      <c r="D16" s="57"/>
      <c r="E16" s="57"/>
      <c r="F16" s="62"/>
      <c r="G16" s="62"/>
      <c r="H16" s="63"/>
      <c r="I16" s="57"/>
      <c r="J16" s="57"/>
      <c r="K16" s="57"/>
      <c r="L16" s="62"/>
      <c r="M16" s="62"/>
      <c r="N16" s="59"/>
      <c r="O16" s="58"/>
    </row>
    <row r="17" spans="1:15" ht="14.25" customHeight="1" x14ac:dyDescent="0.45">
      <c r="A17" s="61"/>
      <c r="B17" s="57"/>
      <c r="C17" s="57"/>
      <c r="D17" s="57"/>
      <c r="E17" s="57"/>
      <c r="F17" s="62"/>
      <c r="G17" s="62"/>
      <c r="H17" s="63"/>
      <c r="I17" s="57"/>
      <c r="J17" s="57"/>
      <c r="K17" s="57"/>
      <c r="L17" s="62"/>
      <c r="M17" s="62"/>
      <c r="N17" s="59"/>
      <c r="O17" s="58"/>
    </row>
    <row r="18" spans="1:15" ht="14.25" customHeight="1" x14ac:dyDescent="0.45">
      <c r="A18" s="5" t="s">
        <v>18</v>
      </c>
      <c r="B18" s="21">
        <f>SUM(B3:B15)</f>
        <v>33</v>
      </c>
      <c r="C18" s="21" t="s">
        <v>25</v>
      </c>
      <c r="D18" s="21" t="s">
        <v>25</v>
      </c>
      <c r="E18" s="21"/>
      <c r="F18" s="21" t="s">
        <v>25</v>
      </c>
      <c r="G18" s="21" t="s">
        <v>25</v>
      </c>
      <c r="H18" s="21">
        <f>SUM(H3:H15)</f>
        <v>1650</v>
      </c>
      <c r="I18" s="21" t="s">
        <v>25</v>
      </c>
      <c r="J18" s="21" t="s">
        <v>25</v>
      </c>
      <c r="K18" s="21"/>
      <c r="L18" s="21" t="s">
        <v>25</v>
      </c>
      <c r="M18" s="21" t="s">
        <v>25</v>
      </c>
      <c r="N18" s="21">
        <f>SUM(N3:N15)</f>
        <v>2475</v>
      </c>
      <c r="O18" s="21">
        <f>SUM(O3:O15)</f>
        <v>4125</v>
      </c>
    </row>
    <row r="19" spans="1:15" ht="14.25" customHeight="1" x14ac:dyDescent="0.45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>
        <f>+N18+H18</f>
        <v>4125</v>
      </c>
    </row>
    <row r="20" spans="1:15" ht="14.25" customHeight="1" x14ac:dyDescent="0.45">
      <c r="D20" s="10"/>
      <c r="E20" s="10"/>
      <c r="F20" s="11"/>
      <c r="G20" s="10"/>
      <c r="H20" s="11"/>
      <c r="I20" s="27"/>
      <c r="J20" s="10"/>
      <c r="K20" s="10"/>
      <c r="M20" s="10"/>
      <c r="N20" s="10"/>
      <c r="O20" s="27"/>
    </row>
    <row r="21" spans="1:15" ht="14.25" customHeight="1" x14ac:dyDescent="0.45"/>
    <row r="22" spans="1:15" ht="14.25" customHeight="1" x14ac:dyDescent="0.45"/>
    <row r="23" spans="1:15" ht="14.25" customHeight="1" x14ac:dyDescent="0.45"/>
    <row r="24" spans="1:15" ht="14.25" customHeight="1" x14ac:dyDescent="0.45"/>
    <row r="25" spans="1:15" ht="14.25" customHeight="1" x14ac:dyDescent="0.45"/>
    <row r="26" spans="1:15" ht="14.25" customHeight="1" x14ac:dyDescent="0.45"/>
    <row r="27" spans="1:15" ht="14.25" customHeight="1" x14ac:dyDescent="0.45"/>
    <row r="28" spans="1:15" ht="14.25" customHeight="1" x14ac:dyDescent="0.45"/>
    <row r="29" spans="1:15" ht="14.25" customHeight="1" x14ac:dyDescent="0.45"/>
    <row r="30" spans="1:15" ht="14.25" customHeight="1" x14ac:dyDescent="0.45"/>
    <row r="31" spans="1:15" ht="14.25" customHeight="1" x14ac:dyDescent="0.45"/>
    <row r="32" spans="1:15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983"/>
  <sheetViews>
    <sheetView workbookViewId="0"/>
  </sheetViews>
  <sheetFormatPr defaultColWidth="15.1328125" defaultRowHeight="15" customHeight="1" x14ac:dyDescent="0.45"/>
  <cols>
    <col min="1" max="1" width="38.3984375" customWidth="1"/>
    <col min="2" max="2" width="8.3984375" customWidth="1"/>
    <col min="3" max="4" width="6.73046875" customWidth="1"/>
    <col min="5" max="5" width="3.1328125" customWidth="1"/>
    <col min="6" max="10" width="6.73046875" customWidth="1"/>
    <col min="11" max="11" width="3.1328125" customWidth="1"/>
    <col min="12" max="14" width="6.73046875" customWidth="1"/>
    <col min="15" max="15" width="11.1328125" customWidth="1"/>
    <col min="16" max="24" width="7.59765625" customWidth="1"/>
  </cols>
  <sheetData>
    <row r="1" spans="1:15" ht="37.9" customHeight="1" x14ac:dyDescent="0.45">
      <c r="A1" s="150" t="s">
        <v>121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5" ht="14.25" customHeight="1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5" ht="14.25" customHeight="1" x14ac:dyDescent="0.45">
      <c r="A3" s="51" t="s">
        <v>20</v>
      </c>
      <c r="B3" s="31">
        <v>2</v>
      </c>
      <c r="C3" s="15">
        <f>+B3*10</f>
        <v>20</v>
      </c>
      <c r="D3" s="22">
        <f t="shared" ref="D3:D15" si="0">+B3*10</f>
        <v>20</v>
      </c>
      <c r="E3" s="14"/>
      <c r="F3" s="6">
        <f>+H3*30/100</f>
        <v>30</v>
      </c>
      <c r="G3" s="22">
        <f t="shared" ref="G3:G15" si="1">+H3*70/100</f>
        <v>70</v>
      </c>
      <c r="H3" s="13">
        <f t="shared" ref="H3:H15" si="2">+O3*40/100</f>
        <v>100</v>
      </c>
      <c r="I3" s="22">
        <f t="shared" ref="I3:I15" si="3">+B3*10</f>
        <v>20</v>
      </c>
      <c r="J3" s="22">
        <f t="shared" ref="J3:J15" si="4">+B3*10</f>
        <v>20</v>
      </c>
      <c r="K3" s="6"/>
      <c r="L3" s="6">
        <f>+N3*30/100</f>
        <v>45</v>
      </c>
      <c r="M3" s="22">
        <f t="shared" ref="M3:M15" si="5">+N3*70/100</f>
        <v>105</v>
      </c>
      <c r="N3" s="13">
        <f t="shared" ref="N3:N15" si="6">+O3*60/100</f>
        <v>150</v>
      </c>
      <c r="O3" s="13">
        <f t="shared" ref="O3:O15" si="7">+B3*125</f>
        <v>250</v>
      </c>
    </row>
    <row r="4" spans="1:15" ht="14.25" customHeight="1" x14ac:dyDescent="0.45">
      <c r="A4" s="51" t="s">
        <v>21</v>
      </c>
      <c r="B4" s="45">
        <v>2</v>
      </c>
      <c r="C4" s="15">
        <f t="shared" ref="C4:C15" si="8">+B4*10</f>
        <v>20</v>
      </c>
      <c r="D4" s="22">
        <f t="shared" si="0"/>
        <v>20</v>
      </c>
      <c r="E4" s="14"/>
      <c r="F4" s="6">
        <f t="shared" ref="F4:F15" si="9">+H4*30/100</f>
        <v>30</v>
      </c>
      <c r="G4" s="22">
        <f t="shared" si="1"/>
        <v>70</v>
      </c>
      <c r="H4" s="13">
        <f t="shared" si="2"/>
        <v>100</v>
      </c>
      <c r="I4" s="22">
        <f t="shared" si="3"/>
        <v>20</v>
      </c>
      <c r="J4" s="22">
        <f t="shared" si="4"/>
        <v>20</v>
      </c>
      <c r="K4" s="6"/>
      <c r="L4" s="6">
        <f t="shared" ref="L4:L15" si="10">+N4*30/100</f>
        <v>45</v>
      </c>
      <c r="M4" s="22">
        <f t="shared" si="5"/>
        <v>105</v>
      </c>
      <c r="N4" s="13">
        <f t="shared" si="6"/>
        <v>150</v>
      </c>
      <c r="O4" s="13">
        <f t="shared" si="7"/>
        <v>250</v>
      </c>
    </row>
    <row r="5" spans="1:15" ht="14.25" customHeight="1" x14ac:dyDescent="0.45">
      <c r="A5" s="51" t="s">
        <v>22</v>
      </c>
      <c r="B5" s="45">
        <v>3</v>
      </c>
      <c r="C5" s="15">
        <f t="shared" si="8"/>
        <v>30</v>
      </c>
      <c r="D5" s="22">
        <f t="shared" si="0"/>
        <v>30</v>
      </c>
      <c r="E5" s="14"/>
      <c r="F5" s="6">
        <f t="shared" si="9"/>
        <v>45</v>
      </c>
      <c r="G5" s="22">
        <f t="shared" si="1"/>
        <v>105</v>
      </c>
      <c r="H5" s="13">
        <f t="shared" si="2"/>
        <v>150</v>
      </c>
      <c r="I5" s="22">
        <f t="shared" si="3"/>
        <v>30</v>
      </c>
      <c r="J5" s="22">
        <f t="shared" si="4"/>
        <v>30</v>
      </c>
      <c r="K5" s="6"/>
      <c r="L5" s="6">
        <f t="shared" si="10"/>
        <v>67.5</v>
      </c>
      <c r="M5" s="22">
        <f t="shared" si="5"/>
        <v>157.5</v>
      </c>
      <c r="N5" s="13">
        <f t="shared" si="6"/>
        <v>225</v>
      </c>
      <c r="O5" s="13">
        <f t="shared" si="7"/>
        <v>375</v>
      </c>
    </row>
    <row r="6" spans="1:15" ht="14.25" customHeight="1" x14ac:dyDescent="0.45">
      <c r="A6" s="51" t="s">
        <v>23</v>
      </c>
      <c r="B6" s="45">
        <v>2</v>
      </c>
      <c r="C6" s="15">
        <f t="shared" si="8"/>
        <v>20</v>
      </c>
      <c r="D6" s="22">
        <f t="shared" si="0"/>
        <v>20</v>
      </c>
      <c r="E6" s="22"/>
      <c r="F6" s="6">
        <f t="shared" si="9"/>
        <v>30</v>
      </c>
      <c r="G6" s="22">
        <f t="shared" si="1"/>
        <v>70</v>
      </c>
      <c r="H6" s="13">
        <f t="shared" si="2"/>
        <v>100</v>
      </c>
      <c r="I6" s="22">
        <f t="shared" si="3"/>
        <v>20</v>
      </c>
      <c r="J6" s="22">
        <f t="shared" si="4"/>
        <v>20</v>
      </c>
      <c r="K6" s="22"/>
      <c r="L6" s="6">
        <f t="shared" si="10"/>
        <v>45</v>
      </c>
      <c r="M6" s="22">
        <f t="shared" si="5"/>
        <v>105</v>
      </c>
      <c r="N6" s="13">
        <f t="shared" si="6"/>
        <v>150</v>
      </c>
      <c r="O6" s="13">
        <f t="shared" si="7"/>
        <v>250</v>
      </c>
    </row>
    <row r="7" spans="1:15" ht="14.25" customHeight="1" x14ac:dyDescent="0.45">
      <c r="A7" s="51" t="s">
        <v>24</v>
      </c>
      <c r="B7" s="31">
        <v>2</v>
      </c>
      <c r="C7" s="15">
        <f t="shared" si="8"/>
        <v>20</v>
      </c>
      <c r="D7" s="22">
        <f t="shared" si="0"/>
        <v>20</v>
      </c>
      <c r="E7" s="14"/>
      <c r="F7" s="6">
        <f t="shared" si="9"/>
        <v>30</v>
      </c>
      <c r="G7" s="22">
        <f t="shared" si="1"/>
        <v>70</v>
      </c>
      <c r="H7" s="13">
        <f t="shared" si="2"/>
        <v>100</v>
      </c>
      <c r="I7" s="22">
        <f t="shared" si="3"/>
        <v>20</v>
      </c>
      <c r="J7" s="22">
        <f t="shared" si="4"/>
        <v>20</v>
      </c>
      <c r="K7" s="6"/>
      <c r="L7" s="6">
        <f t="shared" si="10"/>
        <v>45</v>
      </c>
      <c r="M7" s="22">
        <f t="shared" si="5"/>
        <v>105</v>
      </c>
      <c r="N7" s="13">
        <f t="shared" si="6"/>
        <v>150</v>
      </c>
      <c r="O7" s="13">
        <f t="shared" si="7"/>
        <v>250</v>
      </c>
    </row>
    <row r="8" spans="1:15" ht="14.25" customHeight="1" x14ac:dyDescent="0.45">
      <c r="A8" s="50" t="s">
        <v>115</v>
      </c>
      <c r="B8" s="34">
        <v>4</v>
      </c>
      <c r="C8" s="15">
        <f t="shared" si="8"/>
        <v>40</v>
      </c>
      <c r="D8" s="22">
        <f t="shared" si="0"/>
        <v>40</v>
      </c>
      <c r="E8" s="14"/>
      <c r="F8" s="6">
        <f t="shared" si="9"/>
        <v>60</v>
      </c>
      <c r="G8" s="22">
        <f t="shared" si="1"/>
        <v>140</v>
      </c>
      <c r="H8" s="13">
        <f t="shared" si="2"/>
        <v>200</v>
      </c>
      <c r="I8" s="22">
        <f t="shared" si="3"/>
        <v>40</v>
      </c>
      <c r="J8" s="22">
        <f t="shared" si="4"/>
        <v>40</v>
      </c>
      <c r="K8" s="6"/>
      <c r="L8" s="6">
        <f t="shared" si="10"/>
        <v>90</v>
      </c>
      <c r="M8" s="22">
        <f t="shared" si="5"/>
        <v>210</v>
      </c>
      <c r="N8" s="13">
        <f t="shared" si="6"/>
        <v>300</v>
      </c>
      <c r="O8" s="13">
        <f t="shared" si="7"/>
        <v>500</v>
      </c>
    </row>
    <row r="9" spans="1:15" ht="14.25" customHeight="1" x14ac:dyDescent="0.45">
      <c r="A9" s="50" t="s">
        <v>26</v>
      </c>
      <c r="B9" s="34">
        <v>2</v>
      </c>
      <c r="C9" s="15">
        <f t="shared" si="8"/>
        <v>20</v>
      </c>
      <c r="D9" s="22">
        <f t="shared" si="0"/>
        <v>20</v>
      </c>
      <c r="E9" s="14"/>
      <c r="F9" s="6">
        <f t="shared" si="9"/>
        <v>30</v>
      </c>
      <c r="G9" s="22">
        <f t="shared" si="1"/>
        <v>70</v>
      </c>
      <c r="H9" s="13">
        <f t="shared" si="2"/>
        <v>100</v>
      </c>
      <c r="I9" s="22">
        <f t="shared" si="3"/>
        <v>20</v>
      </c>
      <c r="J9" s="22">
        <f t="shared" si="4"/>
        <v>20</v>
      </c>
      <c r="K9" s="6"/>
      <c r="L9" s="6">
        <f t="shared" si="10"/>
        <v>45</v>
      </c>
      <c r="M9" s="22">
        <f t="shared" si="5"/>
        <v>105</v>
      </c>
      <c r="N9" s="13">
        <f t="shared" si="6"/>
        <v>150</v>
      </c>
      <c r="O9" s="13">
        <f t="shared" si="7"/>
        <v>250</v>
      </c>
    </row>
    <row r="10" spans="1:15" ht="14.25" customHeight="1" x14ac:dyDescent="0.45">
      <c r="A10" s="50" t="s">
        <v>116</v>
      </c>
      <c r="B10" s="52">
        <v>4</v>
      </c>
      <c r="C10" s="15">
        <f t="shared" si="8"/>
        <v>40</v>
      </c>
      <c r="D10" s="22">
        <f t="shared" si="0"/>
        <v>40</v>
      </c>
      <c r="E10" s="22"/>
      <c r="F10" s="6">
        <f t="shared" si="9"/>
        <v>60</v>
      </c>
      <c r="G10" s="22">
        <f t="shared" si="1"/>
        <v>140</v>
      </c>
      <c r="H10" s="13">
        <f t="shared" si="2"/>
        <v>200</v>
      </c>
      <c r="I10" s="22">
        <f t="shared" si="3"/>
        <v>40</v>
      </c>
      <c r="J10" s="22">
        <f t="shared" si="4"/>
        <v>40</v>
      </c>
      <c r="K10" s="22"/>
      <c r="L10" s="6">
        <f t="shared" si="10"/>
        <v>90</v>
      </c>
      <c r="M10" s="22">
        <f t="shared" si="5"/>
        <v>210</v>
      </c>
      <c r="N10" s="13">
        <f t="shared" si="6"/>
        <v>300</v>
      </c>
      <c r="O10" s="13">
        <f t="shared" si="7"/>
        <v>500</v>
      </c>
    </row>
    <row r="11" spans="1:15" ht="14.25" customHeight="1" x14ac:dyDescent="0.45">
      <c r="A11" s="50" t="s">
        <v>27</v>
      </c>
      <c r="B11" s="52">
        <v>2</v>
      </c>
      <c r="C11" s="15">
        <f t="shared" si="8"/>
        <v>20</v>
      </c>
      <c r="D11" s="22">
        <f t="shared" si="0"/>
        <v>20</v>
      </c>
      <c r="E11" s="14"/>
      <c r="F11" s="6">
        <f t="shared" si="9"/>
        <v>30</v>
      </c>
      <c r="G11" s="22">
        <f t="shared" si="1"/>
        <v>70</v>
      </c>
      <c r="H11" s="13">
        <f t="shared" si="2"/>
        <v>100</v>
      </c>
      <c r="I11" s="22">
        <f t="shared" si="3"/>
        <v>20</v>
      </c>
      <c r="J11" s="22">
        <f t="shared" si="4"/>
        <v>20</v>
      </c>
      <c r="K11" s="6"/>
      <c r="L11" s="6">
        <f t="shared" si="10"/>
        <v>45</v>
      </c>
      <c r="M11" s="22">
        <f t="shared" si="5"/>
        <v>105</v>
      </c>
      <c r="N11" s="13">
        <f t="shared" si="6"/>
        <v>150</v>
      </c>
      <c r="O11" s="13">
        <f t="shared" si="7"/>
        <v>250</v>
      </c>
    </row>
    <row r="12" spans="1:15" ht="14.25" customHeight="1" x14ac:dyDescent="0.45">
      <c r="A12" s="50" t="s">
        <v>28</v>
      </c>
      <c r="B12" s="34">
        <v>4</v>
      </c>
      <c r="C12" s="15">
        <f t="shared" si="8"/>
        <v>40</v>
      </c>
      <c r="D12" s="22">
        <f t="shared" si="0"/>
        <v>40</v>
      </c>
      <c r="E12" s="14"/>
      <c r="F12" s="6">
        <f t="shared" si="9"/>
        <v>60</v>
      </c>
      <c r="G12" s="22">
        <f t="shared" si="1"/>
        <v>140</v>
      </c>
      <c r="H12" s="13">
        <f t="shared" si="2"/>
        <v>200</v>
      </c>
      <c r="I12" s="22">
        <f t="shared" si="3"/>
        <v>40</v>
      </c>
      <c r="J12" s="22">
        <f t="shared" si="4"/>
        <v>40</v>
      </c>
      <c r="K12" s="6"/>
      <c r="L12" s="6">
        <f t="shared" si="10"/>
        <v>90</v>
      </c>
      <c r="M12" s="22">
        <f t="shared" si="5"/>
        <v>210</v>
      </c>
      <c r="N12" s="13">
        <f t="shared" si="6"/>
        <v>300</v>
      </c>
      <c r="O12" s="13">
        <f t="shared" si="7"/>
        <v>500</v>
      </c>
    </row>
    <row r="13" spans="1:15" ht="14.25" customHeight="1" x14ac:dyDescent="0.45">
      <c r="A13" s="50" t="s">
        <v>122</v>
      </c>
      <c r="B13" s="34">
        <v>0</v>
      </c>
      <c r="C13" s="15">
        <f t="shared" si="8"/>
        <v>0</v>
      </c>
      <c r="D13" s="22">
        <f t="shared" si="0"/>
        <v>0</v>
      </c>
      <c r="E13" s="14"/>
      <c r="F13" s="6">
        <f t="shared" si="9"/>
        <v>0</v>
      </c>
      <c r="G13" s="22">
        <f t="shared" si="1"/>
        <v>0</v>
      </c>
      <c r="H13" s="13">
        <f t="shared" si="2"/>
        <v>0</v>
      </c>
      <c r="I13" s="22">
        <f t="shared" si="3"/>
        <v>0</v>
      </c>
      <c r="J13" s="22">
        <f t="shared" si="4"/>
        <v>0</v>
      </c>
      <c r="K13" s="6"/>
      <c r="L13" s="6">
        <f t="shared" si="10"/>
        <v>0</v>
      </c>
      <c r="M13" s="22">
        <f t="shared" si="5"/>
        <v>0</v>
      </c>
      <c r="N13" s="13">
        <f t="shared" si="6"/>
        <v>0</v>
      </c>
      <c r="O13" s="13">
        <f t="shared" si="7"/>
        <v>0</v>
      </c>
    </row>
    <row r="14" spans="1:15" ht="14.25" customHeight="1" x14ac:dyDescent="0.45">
      <c r="A14" s="50" t="s">
        <v>29</v>
      </c>
      <c r="B14" s="34">
        <v>3</v>
      </c>
      <c r="C14" s="15">
        <f t="shared" si="8"/>
        <v>30</v>
      </c>
      <c r="D14" s="22">
        <f t="shared" si="0"/>
        <v>30</v>
      </c>
      <c r="E14" s="22"/>
      <c r="F14" s="6">
        <f t="shared" si="9"/>
        <v>45</v>
      </c>
      <c r="G14" s="22">
        <f t="shared" si="1"/>
        <v>105</v>
      </c>
      <c r="H14" s="13">
        <f t="shared" si="2"/>
        <v>150</v>
      </c>
      <c r="I14" s="22">
        <f t="shared" si="3"/>
        <v>30</v>
      </c>
      <c r="J14" s="22">
        <f t="shared" si="4"/>
        <v>30</v>
      </c>
      <c r="K14" s="22"/>
      <c r="L14" s="6">
        <f t="shared" si="10"/>
        <v>67.5</v>
      </c>
      <c r="M14" s="22">
        <f t="shared" si="5"/>
        <v>157.5</v>
      </c>
      <c r="N14" s="13">
        <f t="shared" si="6"/>
        <v>225</v>
      </c>
      <c r="O14" s="13">
        <f t="shared" si="7"/>
        <v>375</v>
      </c>
    </row>
    <row r="15" spans="1:15" ht="14.25" customHeight="1" x14ac:dyDescent="0.45">
      <c r="A15" s="53" t="s">
        <v>118</v>
      </c>
      <c r="B15" s="54">
        <v>2</v>
      </c>
      <c r="C15" s="55">
        <f t="shared" si="8"/>
        <v>20</v>
      </c>
      <c r="D15" s="18">
        <f t="shared" si="0"/>
        <v>20</v>
      </c>
      <c r="E15" s="18"/>
      <c r="F15" s="131">
        <f t="shared" si="9"/>
        <v>30</v>
      </c>
      <c r="G15" s="18">
        <f t="shared" si="1"/>
        <v>70</v>
      </c>
      <c r="H15" s="42">
        <f t="shared" si="2"/>
        <v>100</v>
      </c>
      <c r="I15" s="18">
        <f t="shared" si="3"/>
        <v>20</v>
      </c>
      <c r="J15" s="18">
        <f t="shared" si="4"/>
        <v>20</v>
      </c>
      <c r="K15" s="18"/>
      <c r="L15" s="131">
        <f t="shared" si="10"/>
        <v>45</v>
      </c>
      <c r="M15" s="18">
        <f t="shared" si="5"/>
        <v>105</v>
      </c>
      <c r="N15" s="42">
        <f t="shared" si="6"/>
        <v>150</v>
      </c>
      <c r="O15" s="42">
        <f t="shared" si="7"/>
        <v>250</v>
      </c>
    </row>
    <row r="16" spans="1:15" ht="14.25" customHeight="1" x14ac:dyDescent="0.45">
      <c r="A16" s="57"/>
      <c r="B16" s="57"/>
      <c r="C16" s="57"/>
      <c r="D16" s="57"/>
      <c r="E16" s="57"/>
      <c r="F16" s="34"/>
      <c r="G16" s="57"/>
      <c r="H16" s="58"/>
      <c r="I16" s="57"/>
      <c r="J16" s="57"/>
      <c r="K16" s="57"/>
      <c r="L16" s="34"/>
      <c r="M16" s="57"/>
      <c r="N16" s="59"/>
      <c r="O16" s="60"/>
    </row>
    <row r="17" spans="1:15" ht="14.25" customHeight="1" x14ac:dyDescent="0.45">
      <c r="A17" s="57"/>
      <c r="B17" s="57"/>
      <c r="C17" s="57"/>
      <c r="D17" s="57"/>
      <c r="E17" s="57"/>
      <c r="F17" s="34"/>
      <c r="G17" s="57"/>
      <c r="H17" s="58"/>
      <c r="I17" s="57"/>
      <c r="J17" s="57"/>
      <c r="K17" s="57"/>
      <c r="L17" s="34"/>
      <c r="M17" s="57"/>
      <c r="N17" s="59"/>
      <c r="O17" s="60"/>
    </row>
    <row r="18" spans="1:15" ht="14.25" customHeight="1" x14ac:dyDescent="0.45">
      <c r="A18" s="61"/>
      <c r="B18" s="57"/>
      <c r="C18" s="57"/>
      <c r="D18" s="57"/>
      <c r="E18" s="57"/>
      <c r="F18" s="62"/>
      <c r="G18" s="62"/>
      <c r="H18" s="63"/>
      <c r="I18" s="57"/>
      <c r="J18" s="57"/>
      <c r="K18" s="57"/>
      <c r="L18" s="62"/>
      <c r="M18" s="62"/>
      <c r="N18" s="59"/>
      <c r="O18" s="58"/>
    </row>
    <row r="19" spans="1:15" ht="14.25" customHeight="1" x14ac:dyDescent="0.45">
      <c r="A19" s="61"/>
      <c r="B19" s="57"/>
      <c r="C19" s="57"/>
      <c r="D19" s="57"/>
      <c r="E19" s="57"/>
      <c r="F19" s="62"/>
      <c r="G19" s="62"/>
      <c r="H19" s="63"/>
      <c r="I19" s="57"/>
      <c r="J19" s="57"/>
      <c r="K19" s="57"/>
      <c r="L19" s="62"/>
      <c r="M19" s="62"/>
      <c r="N19" s="59"/>
      <c r="O19" s="58"/>
    </row>
    <row r="20" spans="1:15" ht="14.25" customHeight="1" x14ac:dyDescent="0.45">
      <c r="A20" s="5" t="s">
        <v>18</v>
      </c>
      <c r="B20" s="21">
        <f>SUM(B3:B17)</f>
        <v>32</v>
      </c>
      <c r="C20" s="21" t="s">
        <v>25</v>
      </c>
      <c r="D20" s="21" t="s">
        <v>25</v>
      </c>
      <c r="E20" s="21"/>
      <c r="F20" s="21" t="s">
        <v>25</v>
      </c>
      <c r="G20" s="21" t="s">
        <v>25</v>
      </c>
      <c r="H20" s="21">
        <f>SUM(H3:H17)</f>
        <v>1600</v>
      </c>
      <c r="I20" s="21" t="s">
        <v>25</v>
      </c>
      <c r="J20" s="21" t="s">
        <v>25</v>
      </c>
      <c r="K20" s="21"/>
      <c r="L20" s="21" t="s">
        <v>25</v>
      </c>
      <c r="M20" s="21" t="s">
        <v>25</v>
      </c>
      <c r="N20" s="21">
        <f>SUM(N3:N17)</f>
        <v>2400</v>
      </c>
      <c r="O20" s="21">
        <f>SUM(O3:O17)</f>
        <v>4000</v>
      </c>
    </row>
    <row r="21" spans="1:15" ht="14.25" customHeight="1" x14ac:dyDescent="0.45">
      <c r="A21" s="7"/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f>+N20+H20</f>
        <v>4000</v>
      </c>
    </row>
    <row r="22" spans="1:15" ht="14.25" customHeight="1" x14ac:dyDescent="0.45">
      <c r="D22" s="10"/>
      <c r="E22" s="10"/>
      <c r="F22" s="11"/>
      <c r="G22" s="10"/>
      <c r="H22" s="11"/>
      <c r="I22" s="27"/>
      <c r="J22" s="10"/>
      <c r="K22" s="10"/>
      <c r="M22" s="10"/>
      <c r="N22" s="10"/>
      <c r="O22" s="27"/>
    </row>
    <row r="23" spans="1:15" ht="14.25" customHeight="1" x14ac:dyDescent="0.45"/>
    <row r="24" spans="1:15" ht="14.25" customHeight="1" x14ac:dyDescent="0.45"/>
    <row r="25" spans="1:15" ht="14.25" customHeight="1" x14ac:dyDescent="0.45"/>
    <row r="26" spans="1:15" ht="14.25" customHeight="1" x14ac:dyDescent="0.45"/>
    <row r="27" spans="1:15" ht="14.25" customHeight="1" x14ac:dyDescent="0.45"/>
    <row r="28" spans="1:15" ht="14.25" customHeight="1" x14ac:dyDescent="0.45"/>
    <row r="29" spans="1:15" ht="14.25" customHeight="1" x14ac:dyDescent="0.45"/>
    <row r="30" spans="1:15" ht="14.25" customHeight="1" x14ac:dyDescent="0.45"/>
    <row r="31" spans="1:15" ht="14.25" customHeight="1" x14ac:dyDescent="0.45"/>
    <row r="32" spans="1:15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1009"/>
  <sheetViews>
    <sheetView showGridLines="0" topLeftCell="A2" workbookViewId="0">
      <selection activeCell="O23" sqref="O23"/>
    </sheetView>
  </sheetViews>
  <sheetFormatPr defaultColWidth="15.1328125" defaultRowHeight="15" customHeight="1" x14ac:dyDescent="0.45"/>
  <cols>
    <col min="1" max="1" width="30.86328125" customWidth="1"/>
    <col min="2" max="2" width="8.3984375" customWidth="1"/>
    <col min="3" max="4" width="6.73046875" customWidth="1"/>
    <col min="5" max="5" width="2.73046875" customWidth="1"/>
    <col min="6" max="10" width="6.73046875" customWidth="1"/>
    <col min="11" max="11" width="2.86328125" customWidth="1"/>
    <col min="12" max="14" width="6.73046875" customWidth="1"/>
    <col min="15" max="15" width="8.265625" customWidth="1"/>
    <col min="16" max="20" width="7.59765625" customWidth="1"/>
  </cols>
  <sheetData>
    <row r="1" spans="1:16" ht="62.25" customHeight="1" x14ac:dyDescent="0.45">
      <c r="A1" s="150" t="s">
        <v>123</v>
      </c>
      <c r="B1" s="22" t="s">
        <v>5</v>
      </c>
      <c r="C1" s="22" t="s">
        <v>6</v>
      </c>
      <c r="D1" s="22" t="s">
        <v>7</v>
      </c>
      <c r="E1" s="276" t="s">
        <v>64</v>
      </c>
      <c r="F1" s="270"/>
      <c r="G1" s="270"/>
      <c r="H1" s="271"/>
      <c r="I1" s="110" t="s">
        <v>11</v>
      </c>
      <c r="J1" s="110" t="s">
        <v>12</v>
      </c>
      <c r="K1" s="276" t="s">
        <v>124</v>
      </c>
      <c r="L1" s="270"/>
      <c r="M1" s="270"/>
      <c r="N1" s="270"/>
      <c r="O1" s="111" t="s">
        <v>66</v>
      </c>
    </row>
    <row r="2" spans="1:16" ht="50.25" customHeight="1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6"/>
      <c r="F2" s="6" t="s">
        <v>16</v>
      </c>
      <c r="G2" s="6" t="s">
        <v>17</v>
      </c>
      <c r="H2" s="103" t="s">
        <v>10</v>
      </c>
      <c r="I2" s="6" t="s">
        <v>16</v>
      </c>
      <c r="J2" s="6" t="s">
        <v>16</v>
      </c>
      <c r="K2" s="6"/>
      <c r="L2" s="6" t="s">
        <v>16</v>
      </c>
      <c r="M2" s="6" t="s">
        <v>17</v>
      </c>
      <c r="N2" s="6" t="s">
        <v>37</v>
      </c>
      <c r="O2" s="112" t="s">
        <v>19</v>
      </c>
    </row>
    <row r="3" spans="1:16" ht="14.25" customHeight="1" x14ac:dyDescent="0.45">
      <c r="A3" s="51" t="s">
        <v>20</v>
      </c>
      <c r="B3" s="31">
        <v>2</v>
      </c>
      <c r="C3" s="22">
        <f>+B3*10</f>
        <v>20</v>
      </c>
      <c r="D3" s="22">
        <f>+B3*10</f>
        <v>20</v>
      </c>
      <c r="E3" s="22"/>
      <c r="F3" s="22">
        <f>+H3*40/100</f>
        <v>40</v>
      </c>
      <c r="G3" s="22">
        <f>+H3*60/100</f>
        <v>60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+N3*40/100</f>
        <v>60</v>
      </c>
      <c r="M3" s="13">
        <f t="shared" ref="M3:N5" si="0">+N3*60/100</f>
        <v>90</v>
      </c>
      <c r="N3" s="13">
        <f t="shared" si="0"/>
        <v>150</v>
      </c>
      <c r="O3" s="13">
        <f>+B3*125</f>
        <v>250</v>
      </c>
    </row>
    <row r="4" spans="1:16" ht="14.25" customHeight="1" x14ac:dyDescent="0.45">
      <c r="A4" s="50" t="s">
        <v>125</v>
      </c>
      <c r="B4" s="34">
        <v>2</v>
      </c>
      <c r="C4" s="15">
        <f>+B4*10</f>
        <v>20</v>
      </c>
      <c r="D4" s="22">
        <f>+B4*10</f>
        <v>20</v>
      </c>
      <c r="E4" s="6"/>
      <c r="F4" s="22">
        <f>+H4*40/100</f>
        <v>40</v>
      </c>
      <c r="G4" s="22">
        <f>+H4*60/100</f>
        <v>60</v>
      </c>
      <c r="H4" s="13">
        <f>+O4*40/100</f>
        <v>100</v>
      </c>
      <c r="I4" s="22">
        <f>+B4*10</f>
        <v>20</v>
      </c>
      <c r="J4" s="22">
        <f>+B4*10</f>
        <v>20</v>
      </c>
      <c r="K4" s="22"/>
      <c r="L4" s="22">
        <f>+N4*40/100</f>
        <v>60</v>
      </c>
      <c r="M4" s="13">
        <f t="shared" si="0"/>
        <v>90</v>
      </c>
      <c r="N4" s="13">
        <f t="shared" si="0"/>
        <v>150</v>
      </c>
      <c r="O4" s="13">
        <f>+B4*125</f>
        <v>250</v>
      </c>
    </row>
    <row r="5" spans="1:16" ht="14.25" customHeight="1" x14ac:dyDescent="0.45">
      <c r="A5" s="50" t="s">
        <v>126</v>
      </c>
      <c r="B5" s="34">
        <v>1</v>
      </c>
      <c r="C5" s="15">
        <f>+B5*10</f>
        <v>10</v>
      </c>
      <c r="D5" s="22">
        <f>+B5*10</f>
        <v>10</v>
      </c>
      <c r="E5" s="6"/>
      <c r="F5" s="22">
        <f>+H5*40/100</f>
        <v>20</v>
      </c>
      <c r="G5" s="22">
        <f>+H5*60/100</f>
        <v>30</v>
      </c>
      <c r="H5" s="13">
        <f>+O5*40/100</f>
        <v>50</v>
      </c>
      <c r="I5" s="22">
        <f>+B5*10</f>
        <v>10</v>
      </c>
      <c r="J5" s="22">
        <f>+B5*10</f>
        <v>10</v>
      </c>
      <c r="K5" s="22"/>
      <c r="L5" s="22">
        <f>+N5*40/100</f>
        <v>30</v>
      </c>
      <c r="M5" s="13">
        <f t="shared" si="0"/>
        <v>45</v>
      </c>
      <c r="N5" s="13">
        <f t="shared" si="0"/>
        <v>75</v>
      </c>
      <c r="O5" s="13">
        <f>+B5*125</f>
        <v>125</v>
      </c>
    </row>
    <row r="6" spans="1:16" ht="14.25" customHeight="1" x14ac:dyDescent="0.45">
      <c r="A6" s="50" t="s">
        <v>127</v>
      </c>
      <c r="B6" s="34">
        <v>1</v>
      </c>
      <c r="C6" s="15">
        <v>10</v>
      </c>
      <c r="D6" s="22">
        <v>10</v>
      </c>
      <c r="E6" s="6"/>
      <c r="F6" s="22">
        <v>50</v>
      </c>
      <c r="G6" s="22"/>
      <c r="H6" s="13">
        <v>50</v>
      </c>
      <c r="I6" s="22">
        <v>20</v>
      </c>
      <c r="J6" s="22">
        <v>20</v>
      </c>
      <c r="K6" s="22"/>
      <c r="L6" s="22">
        <v>75</v>
      </c>
      <c r="M6" s="13"/>
      <c r="N6" s="13">
        <v>75</v>
      </c>
      <c r="O6" s="13">
        <v>125</v>
      </c>
    </row>
    <row r="7" spans="1:16" ht="14.25" customHeight="1" x14ac:dyDescent="0.45">
      <c r="A7" s="50" t="s">
        <v>21</v>
      </c>
      <c r="B7" s="34">
        <v>2</v>
      </c>
      <c r="C7" s="15">
        <f t="shared" ref="C7:C14" si="1">+B7*10</f>
        <v>20</v>
      </c>
      <c r="D7" s="22">
        <f t="shared" ref="D7:D14" si="2">+B7*10</f>
        <v>20</v>
      </c>
      <c r="E7" s="6"/>
      <c r="F7" s="22">
        <v>65</v>
      </c>
      <c r="G7" s="22">
        <v>35</v>
      </c>
      <c r="H7" s="13">
        <f t="shared" ref="H7:H19" si="3">+O7*40/100</f>
        <v>100</v>
      </c>
      <c r="I7" s="22">
        <f t="shared" ref="I7:I19" si="4">+B7*10</f>
        <v>20</v>
      </c>
      <c r="J7" s="22">
        <f t="shared" ref="J7:J19" si="5">+B7*10</f>
        <v>20</v>
      </c>
      <c r="K7" s="22"/>
      <c r="L7" s="22">
        <v>98</v>
      </c>
      <c r="M7" s="13">
        <v>52</v>
      </c>
      <c r="N7" s="13">
        <f t="shared" ref="N7:N19" si="6">+O7*60/100</f>
        <v>150</v>
      </c>
      <c r="O7" s="13">
        <f t="shared" ref="O7:O19" si="7">+B7*125</f>
        <v>250</v>
      </c>
    </row>
    <row r="8" spans="1:16" ht="14.25" customHeight="1" x14ac:dyDescent="0.45">
      <c r="A8" s="50" t="s">
        <v>22</v>
      </c>
      <c r="B8" s="34">
        <v>2</v>
      </c>
      <c r="C8" s="15">
        <f t="shared" si="1"/>
        <v>20</v>
      </c>
      <c r="D8" s="22">
        <f t="shared" si="2"/>
        <v>20</v>
      </c>
      <c r="E8" s="6"/>
      <c r="F8" s="22">
        <v>65</v>
      </c>
      <c r="G8" s="22">
        <v>35</v>
      </c>
      <c r="H8" s="13">
        <f t="shared" si="3"/>
        <v>100</v>
      </c>
      <c r="I8" s="22">
        <f t="shared" si="4"/>
        <v>20</v>
      </c>
      <c r="J8" s="22">
        <f t="shared" si="5"/>
        <v>20</v>
      </c>
      <c r="K8" s="22"/>
      <c r="L8" s="22">
        <v>98</v>
      </c>
      <c r="M8" s="13">
        <v>52</v>
      </c>
      <c r="N8" s="13">
        <f t="shared" si="6"/>
        <v>150</v>
      </c>
      <c r="O8" s="13">
        <f t="shared" si="7"/>
        <v>250</v>
      </c>
    </row>
    <row r="9" spans="1:16" ht="14.25" customHeight="1" x14ac:dyDescent="0.45">
      <c r="A9" s="50" t="s">
        <v>23</v>
      </c>
      <c r="B9" s="34">
        <v>1</v>
      </c>
      <c r="C9" s="15">
        <f t="shared" si="1"/>
        <v>10</v>
      </c>
      <c r="D9" s="22">
        <f t="shared" si="2"/>
        <v>10</v>
      </c>
      <c r="E9" s="6"/>
      <c r="F9" s="22">
        <f>+H9*40/100</f>
        <v>20</v>
      </c>
      <c r="G9" s="22">
        <f>+H9*60/100</f>
        <v>30</v>
      </c>
      <c r="H9" s="13">
        <f t="shared" si="3"/>
        <v>50</v>
      </c>
      <c r="I9" s="22">
        <f t="shared" si="4"/>
        <v>10</v>
      </c>
      <c r="J9" s="22">
        <f t="shared" si="5"/>
        <v>10</v>
      </c>
      <c r="K9" s="22"/>
      <c r="L9" s="22">
        <f>+N9*40/100</f>
        <v>30</v>
      </c>
      <c r="M9" s="13">
        <f>+N9*60/100</f>
        <v>45</v>
      </c>
      <c r="N9" s="13">
        <f t="shared" si="6"/>
        <v>75</v>
      </c>
      <c r="O9" s="13">
        <f t="shared" si="7"/>
        <v>125</v>
      </c>
    </row>
    <row r="10" spans="1:16" ht="14.25" customHeight="1" x14ac:dyDescent="0.45">
      <c r="A10" s="51" t="s">
        <v>24</v>
      </c>
      <c r="B10" s="31">
        <v>2</v>
      </c>
      <c r="C10" s="15">
        <f t="shared" si="1"/>
        <v>20</v>
      </c>
      <c r="D10" s="22">
        <f t="shared" si="2"/>
        <v>20</v>
      </c>
      <c r="E10" s="6"/>
      <c r="F10" s="22">
        <v>100</v>
      </c>
      <c r="G10" s="22" t="s">
        <v>25</v>
      </c>
      <c r="H10" s="13">
        <f t="shared" si="3"/>
        <v>100</v>
      </c>
      <c r="I10" s="22">
        <f t="shared" si="4"/>
        <v>20</v>
      </c>
      <c r="J10" s="22">
        <f t="shared" si="5"/>
        <v>20</v>
      </c>
      <c r="K10" s="22"/>
      <c r="L10" s="22">
        <v>150</v>
      </c>
      <c r="M10" s="13" t="s">
        <v>25</v>
      </c>
      <c r="N10" s="13">
        <f t="shared" si="6"/>
        <v>150</v>
      </c>
      <c r="O10" s="13">
        <f t="shared" si="7"/>
        <v>250</v>
      </c>
    </row>
    <row r="11" spans="1:16" ht="14.25" customHeight="1" x14ac:dyDescent="0.45">
      <c r="A11" s="50" t="s">
        <v>26</v>
      </c>
      <c r="B11" s="34">
        <v>2</v>
      </c>
      <c r="C11" s="15">
        <f t="shared" si="1"/>
        <v>20</v>
      </c>
      <c r="D11" s="22">
        <f t="shared" si="2"/>
        <v>20</v>
      </c>
      <c r="E11" s="6"/>
      <c r="F11" s="22">
        <v>100</v>
      </c>
      <c r="G11" s="22" t="s">
        <v>25</v>
      </c>
      <c r="H11" s="13">
        <f t="shared" si="3"/>
        <v>100</v>
      </c>
      <c r="I11" s="22">
        <f t="shared" si="4"/>
        <v>20</v>
      </c>
      <c r="J11" s="22">
        <f t="shared" si="5"/>
        <v>20</v>
      </c>
      <c r="K11" s="22"/>
      <c r="L11" s="22">
        <v>150</v>
      </c>
      <c r="M11" s="13" t="s">
        <v>25</v>
      </c>
      <c r="N11" s="13">
        <f t="shared" si="6"/>
        <v>150</v>
      </c>
      <c r="O11" s="13">
        <f t="shared" si="7"/>
        <v>250</v>
      </c>
    </row>
    <row r="12" spans="1:16" ht="14.25" customHeight="1" x14ac:dyDescent="0.45">
      <c r="A12" s="50" t="s">
        <v>27</v>
      </c>
      <c r="B12" s="34">
        <v>2</v>
      </c>
      <c r="C12" s="15">
        <f t="shared" si="1"/>
        <v>20</v>
      </c>
      <c r="D12" s="22">
        <f t="shared" si="2"/>
        <v>20</v>
      </c>
      <c r="E12" s="6"/>
      <c r="F12" s="22">
        <f>+H12*40/100</f>
        <v>40</v>
      </c>
      <c r="G12" s="22">
        <f>+H12*60/100</f>
        <v>60</v>
      </c>
      <c r="H12" s="13">
        <f t="shared" si="3"/>
        <v>100</v>
      </c>
      <c r="I12" s="22">
        <f t="shared" si="4"/>
        <v>20</v>
      </c>
      <c r="J12" s="22">
        <f t="shared" si="5"/>
        <v>20</v>
      </c>
      <c r="K12" s="22"/>
      <c r="L12" s="22">
        <f>+N12*40/100</f>
        <v>60</v>
      </c>
      <c r="M12" s="13">
        <f>+N12*60/100</f>
        <v>90</v>
      </c>
      <c r="N12" s="13">
        <f t="shared" si="6"/>
        <v>150</v>
      </c>
      <c r="O12" s="13">
        <f t="shared" si="7"/>
        <v>250</v>
      </c>
    </row>
    <row r="13" spans="1:16" ht="14.25" customHeight="1" x14ac:dyDescent="0.45">
      <c r="A13" s="50" t="s">
        <v>28</v>
      </c>
      <c r="B13" s="34">
        <v>3</v>
      </c>
      <c r="C13" s="15">
        <f t="shared" si="1"/>
        <v>30</v>
      </c>
      <c r="D13" s="22">
        <f t="shared" si="2"/>
        <v>30</v>
      </c>
      <c r="E13" s="6"/>
      <c r="F13" s="22">
        <v>96</v>
      </c>
      <c r="G13" s="22">
        <v>54</v>
      </c>
      <c r="H13" s="13">
        <f t="shared" si="3"/>
        <v>150</v>
      </c>
      <c r="I13" s="22">
        <f t="shared" si="4"/>
        <v>30</v>
      </c>
      <c r="J13" s="22">
        <f t="shared" si="5"/>
        <v>30</v>
      </c>
      <c r="K13" s="22"/>
      <c r="L13" s="22">
        <v>144</v>
      </c>
      <c r="M13" s="13">
        <v>81</v>
      </c>
      <c r="N13" s="13">
        <f t="shared" si="6"/>
        <v>225</v>
      </c>
      <c r="O13" s="13">
        <f t="shared" si="7"/>
        <v>375</v>
      </c>
    </row>
    <row r="14" spans="1:16" ht="14.25" customHeight="1" x14ac:dyDescent="0.45">
      <c r="A14" s="50" t="s">
        <v>122</v>
      </c>
      <c r="B14" s="34">
        <v>2</v>
      </c>
      <c r="C14" s="15">
        <f t="shared" si="1"/>
        <v>20</v>
      </c>
      <c r="D14" s="22">
        <f t="shared" si="2"/>
        <v>20</v>
      </c>
      <c r="E14" s="6"/>
      <c r="F14" s="22">
        <v>100</v>
      </c>
      <c r="G14" s="22" t="s">
        <v>25</v>
      </c>
      <c r="H14" s="13">
        <f t="shared" si="3"/>
        <v>100</v>
      </c>
      <c r="I14" s="22">
        <f t="shared" si="4"/>
        <v>20</v>
      </c>
      <c r="J14" s="22">
        <f t="shared" si="5"/>
        <v>20</v>
      </c>
      <c r="K14" s="22"/>
      <c r="L14" s="22">
        <v>150</v>
      </c>
      <c r="M14" s="13" t="s">
        <v>25</v>
      </c>
      <c r="N14" s="13">
        <f t="shared" si="6"/>
        <v>150</v>
      </c>
      <c r="O14" s="13">
        <f t="shared" si="7"/>
        <v>250</v>
      </c>
    </row>
    <row r="15" spans="1:16" ht="14.25" customHeight="1" x14ac:dyDescent="0.45">
      <c r="A15" s="50" t="s">
        <v>128</v>
      </c>
      <c r="B15" s="34">
        <v>4</v>
      </c>
      <c r="C15" s="15" t="s">
        <v>25</v>
      </c>
      <c r="D15" s="22" t="s">
        <v>25</v>
      </c>
      <c r="E15" s="22"/>
      <c r="F15" s="22" t="s">
        <v>25</v>
      </c>
      <c r="G15" s="22" t="s">
        <v>25</v>
      </c>
      <c r="H15" s="13" t="s">
        <v>25</v>
      </c>
      <c r="I15" s="22" t="s">
        <v>25</v>
      </c>
      <c r="J15" s="22" t="s">
        <v>25</v>
      </c>
      <c r="K15" s="22"/>
      <c r="L15" s="22" t="s">
        <v>25</v>
      </c>
      <c r="M15" s="13" t="s">
        <v>25</v>
      </c>
      <c r="N15" s="13">
        <v>500</v>
      </c>
      <c r="O15" s="13">
        <v>500</v>
      </c>
    </row>
    <row r="16" spans="1:16" ht="14.25" customHeight="1" x14ac:dyDescent="0.45">
      <c r="A16" s="50" t="s">
        <v>129</v>
      </c>
      <c r="B16" s="34"/>
      <c r="C16" s="15"/>
      <c r="D16" s="22"/>
      <c r="E16" s="6"/>
      <c r="F16" s="22"/>
      <c r="G16" s="22"/>
      <c r="H16" s="13"/>
      <c r="I16" s="22"/>
      <c r="J16" s="22">
        <v>13</v>
      </c>
      <c r="K16" s="22"/>
      <c r="L16" s="22">
        <v>166</v>
      </c>
      <c r="M16" s="13"/>
      <c r="N16" s="13">
        <v>166</v>
      </c>
      <c r="O16" s="13"/>
      <c r="P16" t="s">
        <v>130</v>
      </c>
    </row>
    <row r="17" spans="1:17" ht="14.25" customHeight="1" x14ac:dyDescent="0.45">
      <c r="A17" s="50" t="s">
        <v>131</v>
      </c>
      <c r="B17" s="34"/>
      <c r="C17" s="15"/>
      <c r="D17" s="22"/>
      <c r="E17" s="6"/>
      <c r="F17" s="22"/>
      <c r="G17" s="22"/>
      <c r="H17" s="13"/>
      <c r="I17" s="22"/>
      <c r="J17" s="22">
        <v>13</v>
      </c>
      <c r="K17" s="22"/>
      <c r="L17" s="22">
        <v>166</v>
      </c>
      <c r="M17" s="13"/>
      <c r="N17" s="13">
        <v>166</v>
      </c>
      <c r="O17" s="13"/>
    </row>
    <row r="18" spans="1:17" ht="14.25" customHeight="1" x14ac:dyDescent="0.45">
      <c r="A18" s="50" t="s">
        <v>132</v>
      </c>
      <c r="B18" s="34"/>
      <c r="C18" s="15"/>
      <c r="D18" s="22"/>
      <c r="E18" s="6"/>
      <c r="F18" s="22"/>
      <c r="G18" s="22"/>
      <c r="H18" s="13"/>
      <c r="I18" s="22"/>
      <c r="J18" s="22">
        <v>13</v>
      </c>
      <c r="K18" s="22"/>
      <c r="L18" s="22">
        <v>166</v>
      </c>
      <c r="M18" s="13"/>
      <c r="N18" s="13">
        <v>166</v>
      </c>
      <c r="O18" s="13"/>
    </row>
    <row r="19" spans="1:17" ht="14.25" customHeight="1" x14ac:dyDescent="0.45">
      <c r="A19" s="50" t="s">
        <v>29</v>
      </c>
      <c r="B19" s="34">
        <v>3</v>
      </c>
      <c r="C19" s="15">
        <f>+B19*10</f>
        <v>30</v>
      </c>
      <c r="D19" s="22">
        <f>+B19*10</f>
        <v>30</v>
      </c>
      <c r="E19" s="6"/>
      <c r="F19" s="22">
        <f>+H19*40/100</f>
        <v>60</v>
      </c>
      <c r="G19" s="22">
        <f>+H19*60/100</f>
        <v>90</v>
      </c>
      <c r="H19" s="13">
        <f t="shared" si="3"/>
        <v>150</v>
      </c>
      <c r="I19" s="22">
        <f t="shared" si="4"/>
        <v>30</v>
      </c>
      <c r="J19" s="22">
        <f t="shared" si="5"/>
        <v>30</v>
      </c>
      <c r="K19" s="22"/>
      <c r="L19" s="22">
        <f>+N19*40/100</f>
        <v>90</v>
      </c>
      <c r="M19" s="13">
        <f>+N19*60/100</f>
        <v>135</v>
      </c>
      <c r="N19" s="13">
        <f t="shared" si="6"/>
        <v>225</v>
      </c>
      <c r="O19" s="13">
        <f t="shared" si="7"/>
        <v>375</v>
      </c>
    </row>
    <row r="20" spans="1:17" ht="14.25" hidden="1" customHeight="1" x14ac:dyDescent="0.45">
      <c r="A20" s="5" t="s">
        <v>133</v>
      </c>
      <c r="B20" s="6">
        <v>1</v>
      </c>
      <c r="C20" s="6">
        <v>10</v>
      </c>
      <c r="D20" s="6">
        <v>10</v>
      </c>
      <c r="E20" s="108"/>
      <c r="F20" s="108">
        <v>50</v>
      </c>
      <c r="G20" s="108"/>
      <c r="H20" s="13">
        <f t="shared" ref="H20" si="8">+O20*40/100</f>
        <v>50</v>
      </c>
      <c r="I20" s="6">
        <v>10</v>
      </c>
      <c r="J20" s="6">
        <v>10</v>
      </c>
      <c r="K20" s="6"/>
      <c r="L20" s="6">
        <v>75</v>
      </c>
      <c r="M20" s="6"/>
      <c r="N20" s="6"/>
      <c r="O20" s="13">
        <f t="shared" ref="O20:O21" si="9">+B20*125</f>
        <v>125</v>
      </c>
      <c r="Q20" t="s">
        <v>134</v>
      </c>
    </row>
    <row r="21" spans="1:17" ht="14.25" customHeight="1" x14ac:dyDescent="0.45">
      <c r="A21" s="192" t="s">
        <v>135</v>
      </c>
      <c r="B21" s="167">
        <v>4</v>
      </c>
      <c r="C21" s="6">
        <v>40</v>
      </c>
      <c r="D21" s="6">
        <v>40</v>
      </c>
      <c r="E21" s="108"/>
      <c r="F21" s="108">
        <v>80</v>
      </c>
      <c r="G21" s="108">
        <v>120</v>
      </c>
      <c r="H21" s="13">
        <f>+F21+G21</f>
        <v>200</v>
      </c>
      <c r="I21" s="6">
        <v>40</v>
      </c>
      <c r="J21" s="6">
        <v>40</v>
      </c>
      <c r="K21" s="6"/>
      <c r="L21" s="6">
        <v>120</v>
      </c>
      <c r="M21" s="6">
        <v>180</v>
      </c>
      <c r="N21" s="6">
        <f>+L21+M21</f>
        <v>300</v>
      </c>
      <c r="O21" s="13">
        <f t="shared" si="9"/>
        <v>500</v>
      </c>
    </row>
    <row r="22" spans="1:17" ht="14.25" customHeight="1" x14ac:dyDescent="0.45">
      <c r="A22" s="5" t="s">
        <v>18</v>
      </c>
      <c r="B22" s="6">
        <f>SUM(B3:B21)</f>
        <v>34</v>
      </c>
      <c r="C22" s="6">
        <f t="shared" ref="C22:M22" si="10">SUM(C3:C19)</f>
        <v>250</v>
      </c>
      <c r="D22" s="6">
        <f t="shared" si="10"/>
        <v>250</v>
      </c>
      <c r="E22" s="6">
        <f t="shared" si="10"/>
        <v>0</v>
      </c>
      <c r="F22" s="6">
        <f t="shared" si="10"/>
        <v>796</v>
      </c>
      <c r="G22" s="6">
        <f t="shared" si="10"/>
        <v>454</v>
      </c>
      <c r="H22" s="103">
        <f t="shared" si="10"/>
        <v>1250</v>
      </c>
      <c r="I22" s="6">
        <f t="shared" si="10"/>
        <v>260</v>
      </c>
      <c r="J22" s="6">
        <f t="shared" si="10"/>
        <v>299</v>
      </c>
      <c r="K22" s="6">
        <f t="shared" si="10"/>
        <v>0</v>
      </c>
      <c r="L22" s="6">
        <f t="shared" si="10"/>
        <v>1693</v>
      </c>
      <c r="M22" s="6">
        <f t="shared" si="10"/>
        <v>680</v>
      </c>
      <c r="N22" s="6"/>
      <c r="O22" s="112">
        <f>SUM(O3:O21)</f>
        <v>4250</v>
      </c>
    </row>
    <row r="23" spans="1:17" ht="14.25" customHeight="1" x14ac:dyDescent="0.45">
      <c r="A23" s="7"/>
      <c r="B23" s="8"/>
      <c r="C23" s="8"/>
      <c r="D23" s="9"/>
      <c r="E23" s="9"/>
      <c r="F23" s="9"/>
      <c r="G23" s="9"/>
      <c r="H23" s="9"/>
      <c r="I23" s="9"/>
      <c r="J23" s="9"/>
      <c r="K23" s="9"/>
    </row>
    <row r="24" spans="1:17" ht="14.25" customHeight="1" x14ac:dyDescent="0.45">
      <c r="A24" s="12"/>
      <c r="D24" s="10"/>
      <c r="E24" s="11"/>
      <c r="F24" s="11"/>
      <c r="G24" s="10"/>
      <c r="H24" s="11"/>
      <c r="I24" s="27"/>
      <c r="J24" s="10"/>
      <c r="K24" s="27"/>
    </row>
    <row r="25" spans="1:17" ht="14.25" customHeight="1" x14ac:dyDescent="0.45">
      <c r="A25" s="12"/>
      <c r="D25" s="10"/>
      <c r="E25" s="10"/>
      <c r="F25" s="10"/>
      <c r="G25" s="10"/>
      <c r="H25" s="10"/>
      <c r="I25" s="27"/>
      <c r="J25" s="27"/>
      <c r="K25" s="27"/>
    </row>
    <row r="26" spans="1:17" ht="14.25" customHeight="1" x14ac:dyDescent="0.45">
      <c r="A26" s="12"/>
      <c r="D26" s="10"/>
      <c r="E26" s="10"/>
      <c r="F26" s="10"/>
      <c r="G26" s="10"/>
      <c r="H26" s="10"/>
      <c r="I26" s="27"/>
      <c r="J26" s="27"/>
      <c r="K26" s="27"/>
    </row>
    <row r="27" spans="1:17" ht="14.25" customHeight="1" x14ac:dyDescent="0.45">
      <c r="A27" s="12"/>
      <c r="D27" s="27"/>
      <c r="E27" s="27"/>
      <c r="F27" s="27"/>
      <c r="G27" s="27"/>
      <c r="H27" s="27"/>
      <c r="I27" s="27"/>
      <c r="K27" s="27"/>
    </row>
    <row r="28" spans="1:17" ht="14.25" customHeight="1" x14ac:dyDescent="0.45">
      <c r="D28" s="27"/>
      <c r="E28" s="27"/>
      <c r="F28" s="27"/>
      <c r="G28" s="27"/>
      <c r="H28" s="27"/>
      <c r="I28" s="27"/>
      <c r="J28" s="27"/>
      <c r="K28" s="27"/>
    </row>
    <row r="29" spans="1:17" ht="14.25" customHeight="1" x14ac:dyDescent="0.45">
      <c r="D29" s="27"/>
      <c r="E29" s="27"/>
      <c r="F29" s="27"/>
      <c r="G29" s="27"/>
      <c r="H29" s="27"/>
      <c r="I29" s="27"/>
      <c r="J29" s="27"/>
      <c r="K29" s="27"/>
    </row>
    <row r="30" spans="1:17" ht="14.25" customHeight="1" x14ac:dyDescent="0.45">
      <c r="D30" s="27"/>
      <c r="E30" s="27"/>
      <c r="F30" s="27"/>
      <c r="G30" s="27"/>
      <c r="H30" s="27"/>
      <c r="I30" s="27"/>
      <c r="J30" s="27"/>
      <c r="K30" s="27"/>
    </row>
    <row r="31" spans="1:17" ht="14.25" customHeight="1" x14ac:dyDescent="0.4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7" ht="14.25" customHeight="1" x14ac:dyDescent="0.4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  <row r="1002" ht="14.25" customHeight="1" x14ac:dyDescent="0.45"/>
    <row r="1003" ht="14.25" customHeight="1" x14ac:dyDescent="0.45"/>
    <row r="1004" ht="14.25" customHeight="1" x14ac:dyDescent="0.45"/>
    <row r="1005" ht="14.25" customHeight="1" x14ac:dyDescent="0.45"/>
    <row r="1006" ht="14.25" customHeight="1" x14ac:dyDescent="0.45"/>
    <row r="1007" ht="14.25" customHeight="1" x14ac:dyDescent="0.45"/>
    <row r="1008" ht="14.25" customHeight="1" x14ac:dyDescent="0.45"/>
    <row r="1009" ht="14.25" customHeight="1" x14ac:dyDescent="0.45"/>
  </sheetData>
  <sortState xmlns:xlrd2="http://schemas.microsoft.com/office/spreadsheetml/2017/richdata2" ref="A3:O16">
    <sortCondition ref="A3:A16"/>
  </sortState>
  <mergeCells count="2">
    <mergeCell ref="E1:H1"/>
    <mergeCell ref="K1:N1"/>
  </mergeCells>
  <pageMargins left="0.7" right="0.7" top="0.75" bottom="0.75" header="0.3" footer="0.3"/>
  <pageSetup paperSize="9" scale="64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980"/>
  <sheetViews>
    <sheetView workbookViewId="0">
      <selection activeCell="O13" sqref="O13"/>
    </sheetView>
  </sheetViews>
  <sheetFormatPr defaultColWidth="15.1328125" defaultRowHeight="15" customHeight="1" x14ac:dyDescent="0.45"/>
  <cols>
    <col min="1" max="1" width="38.3984375" customWidth="1"/>
    <col min="2" max="2" width="8.3984375" customWidth="1"/>
    <col min="3" max="4" width="6.73046875" customWidth="1"/>
    <col min="5" max="5" width="4.265625" customWidth="1"/>
    <col min="6" max="10" width="6.73046875" customWidth="1"/>
    <col min="11" max="11" width="4.265625" customWidth="1"/>
    <col min="12" max="14" width="6.73046875" customWidth="1"/>
    <col min="15" max="15" width="11.59765625" customWidth="1"/>
    <col min="16" max="24" width="7.59765625" customWidth="1"/>
  </cols>
  <sheetData>
    <row r="1" spans="1:16" ht="39.6" customHeight="1" x14ac:dyDescent="0.45">
      <c r="A1" s="150" t="s">
        <v>136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6" ht="14.25" customHeight="1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6" ht="14.25" customHeight="1" x14ac:dyDescent="0.45">
      <c r="A3" s="50" t="s">
        <v>20</v>
      </c>
      <c r="B3" s="34">
        <v>2</v>
      </c>
      <c r="C3" s="22">
        <f>+B3*10</f>
        <v>20</v>
      </c>
      <c r="D3" s="22">
        <f>+B3*10</f>
        <v>20</v>
      </c>
      <c r="E3" s="22"/>
      <c r="F3" s="22">
        <f>+H3*30/100</f>
        <v>30</v>
      </c>
      <c r="G3" s="22">
        <f>+H3*70/100</f>
        <v>70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+N3*30/100</f>
        <v>45</v>
      </c>
      <c r="M3" s="22">
        <f>+N3*70/100</f>
        <v>105</v>
      </c>
      <c r="N3" s="13">
        <f>+O3*60/100</f>
        <v>150</v>
      </c>
      <c r="O3" s="13">
        <f>+B3*125</f>
        <v>250</v>
      </c>
    </row>
    <row r="4" spans="1:16" ht="14.25" customHeight="1" x14ac:dyDescent="0.45">
      <c r="A4" s="50" t="s">
        <v>76</v>
      </c>
      <c r="B4" s="34">
        <v>3</v>
      </c>
      <c r="C4" s="15">
        <f>+B4*10</f>
        <v>30</v>
      </c>
      <c r="D4" s="22">
        <f t="shared" ref="D4:D15" si="0">+B4*10</f>
        <v>30</v>
      </c>
      <c r="E4" s="14"/>
      <c r="F4" s="22">
        <v>96</v>
      </c>
      <c r="G4" s="22">
        <v>54</v>
      </c>
      <c r="H4" s="13">
        <f t="shared" ref="H4:H15" si="1">+O4*40/100</f>
        <v>150</v>
      </c>
      <c r="I4" s="22">
        <f t="shared" ref="I4:I15" si="2">+B4*10</f>
        <v>30</v>
      </c>
      <c r="J4" s="22">
        <f t="shared" ref="J4:J15" si="3">+B4*10</f>
        <v>30</v>
      </c>
      <c r="K4" s="6"/>
      <c r="L4" s="22">
        <v>144</v>
      </c>
      <c r="M4" s="22">
        <v>81</v>
      </c>
      <c r="N4" s="13">
        <f t="shared" ref="N4:N15" si="4">+O4*60/100</f>
        <v>225</v>
      </c>
      <c r="O4" s="13">
        <f t="shared" ref="O4:O15" si="5">+B4*125</f>
        <v>375</v>
      </c>
    </row>
    <row r="5" spans="1:16" ht="14.25" customHeight="1" x14ac:dyDescent="0.45">
      <c r="A5" s="50" t="s">
        <v>21</v>
      </c>
      <c r="B5" s="34">
        <v>3</v>
      </c>
      <c r="C5" s="15">
        <f t="shared" ref="C5:C15" si="6">+B5*10</f>
        <v>30</v>
      </c>
      <c r="D5" s="22">
        <f t="shared" si="0"/>
        <v>30</v>
      </c>
      <c r="E5" s="14"/>
      <c r="F5" s="22">
        <v>96</v>
      </c>
      <c r="G5" s="22">
        <v>54</v>
      </c>
      <c r="H5" s="13">
        <f t="shared" si="1"/>
        <v>150</v>
      </c>
      <c r="I5" s="22">
        <f t="shared" si="2"/>
        <v>30</v>
      </c>
      <c r="J5" s="22">
        <f t="shared" si="3"/>
        <v>30</v>
      </c>
      <c r="K5" s="6"/>
      <c r="L5" s="22">
        <v>144</v>
      </c>
      <c r="M5" s="22">
        <v>81</v>
      </c>
      <c r="N5" s="13">
        <f t="shared" si="4"/>
        <v>225</v>
      </c>
      <c r="O5" s="13">
        <f t="shared" si="5"/>
        <v>375</v>
      </c>
    </row>
    <row r="6" spans="1:16" ht="14.25" customHeight="1" x14ac:dyDescent="0.45">
      <c r="A6" s="50" t="s">
        <v>22</v>
      </c>
      <c r="B6" s="34">
        <v>3</v>
      </c>
      <c r="C6" s="15">
        <f t="shared" si="6"/>
        <v>30</v>
      </c>
      <c r="D6" s="22">
        <f t="shared" si="0"/>
        <v>30</v>
      </c>
      <c r="E6" s="14"/>
      <c r="F6" s="22">
        <v>96</v>
      </c>
      <c r="G6" s="22">
        <v>54</v>
      </c>
      <c r="H6" s="13">
        <f t="shared" si="1"/>
        <v>150</v>
      </c>
      <c r="I6" s="22">
        <f t="shared" si="2"/>
        <v>30</v>
      </c>
      <c r="J6" s="22">
        <f t="shared" si="3"/>
        <v>30</v>
      </c>
      <c r="K6" s="6"/>
      <c r="L6" s="22">
        <v>144</v>
      </c>
      <c r="M6" s="22">
        <v>81</v>
      </c>
      <c r="N6" s="13">
        <f t="shared" si="4"/>
        <v>225</v>
      </c>
      <c r="O6" s="13">
        <f t="shared" si="5"/>
        <v>375</v>
      </c>
    </row>
    <row r="7" spans="1:16" ht="14.25" customHeight="1" x14ac:dyDescent="0.45">
      <c r="A7" s="50" t="s">
        <v>23</v>
      </c>
      <c r="B7" s="34">
        <v>2</v>
      </c>
      <c r="C7" s="15">
        <f t="shared" si="6"/>
        <v>20</v>
      </c>
      <c r="D7" s="22">
        <f t="shared" si="0"/>
        <v>20</v>
      </c>
      <c r="E7" s="22"/>
      <c r="F7" s="22">
        <f t="shared" ref="F7:F14" si="7">+H7*30/100</f>
        <v>30</v>
      </c>
      <c r="G7" s="22">
        <f t="shared" ref="G7:G14" si="8">+H7*70/100</f>
        <v>70</v>
      </c>
      <c r="H7" s="13">
        <f t="shared" si="1"/>
        <v>100</v>
      </c>
      <c r="I7" s="22">
        <f t="shared" si="2"/>
        <v>20</v>
      </c>
      <c r="J7" s="22">
        <f t="shared" si="3"/>
        <v>20</v>
      </c>
      <c r="K7" s="22"/>
      <c r="L7" s="22">
        <f t="shared" ref="L7:L11" si="9">+N7*30/100</f>
        <v>45</v>
      </c>
      <c r="M7" s="22">
        <f t="shared" ref="M7:M14" si="10">+N7*70/100</f>
        <v>105</v>
      </c>
      <c r="N7" s="13">
        <f t="shared" si="4"/>
        <v>150</v>
      </c>
      <c r="O7" s="13">
        <f t="shared" si="5"/>
        <v>250</v>
      </c>
    </row>
    <row r="8" spans="1:16" ht="14.25" customHeight="1" x14ac:dyDescent="0.45">
      <c r="A8" s="50" t="s">
        <v>24</v>
      </c>
      <c r="B8" s="34">
        <v>2</v>
      </c>
      <c r="C8" s="15">
        <f t="shared" si="6"/>
        <v>20</v>
      </c>
      <c r="D8" s="22">
        <f t="shared" si="0"/>
        <v>20</v>
      </c>
      <c r="E8" s="14"/>
      <c r="F8" s="22">
        <v>100</v>
      </c>
      <c r="G8" s="22" t="s">
        <v>25</v>
      </c>
      <c r="H8" s="13">
        <f t="shared" si="1"/>
        <v>100</v>
      </c>
      <c r="I8" s="22">
        <f t="shared" si="2"/>
        <v>20</v>
      </c>
      <c r="J8" s="22">
        <f t="shared" si="3"/>
        <v>20</v>
      </c>
      <c r="K8" s="6"/>
      <c r="L8" s="22">
        <v>150</v>
      </c>
      <c r="M8" s="22" t="s">
        <v>25</v>
      </c>
      <c r="N8" s="13">
        <f t="shared" si="4"/>
        <v>150</v>
      </c>
      <c r="O8" s="13">
        <f t="shared" si="5"/>
        <v>250</v>
      </c>
    </row>
    <row r="9" spans="1:16" ht="14.25" customHeight="1" x14ac:dyDescent="0.45">
      <c r="A9" s="50" t="s">
        <v>26</v>
      </c>
      <c r="B9" s="34">
        <v>2</v>
      </c>
      <c r="C9" s="15">
        <f t="shared" si="6"/>
        <v>20</v>
      </c>
      <c r="D9" s="22">
        <f t="shared" si="0"/>
        <v>20</v>
      </c>
      <c r="E9" s="14"/>
      <c r="F9" s="22">
        <v>100</v>
      </c>
      <c r="G9" s="22" t="s">
        <v>25</v>
      </c>
      <c r="H9" s="13">
        <f t="shared" si="1"/>
        <v>100</v>
      </c>
      <c r="I9" s="22">
        <f t="shared" si="2"/>
        <v>20</v>
      </c>
      <c r="J9" s="22">
        <f t="shared" si="3"/>
        <v>20</v>
      </c>
      <c r="K9" s="6"/>
      <c r="L9" s="22">
        <v>150</v>
      </c>
      <c r="M9" s="22" t="s">
        <v>25</v>
      </c>
      <c r="N9" s="13">
        <f t="shared" si="4"/>
        <v>150</v>
      </c>
      <c r="O9" s="13">
        <f t="shared" si="5"/>
        <v>250</v>
      </c>
    </row>
    <row r="10" spans="1:16" ht="14.25" customHeight="1" x14ac:dyDescent="0.45">
      <c r="A10" s="50" t="s">
        <v>116</v>
      </c>
      <c r="B10" s="34">
        <v>4</v>
      </c>
      <c r="C10" s="15">
        <f t="shared" si="6"/>
        <v>40</v>
      </c>
      <c r="D10" s="22">
        <f t="shared" si="0"/>
        <v>40</v>
      </c>
      <c r="E10" s="14"/>
      <c r="F10" s="22">
        <f t="shared" si="7"/>
        <v>60</v>
      </c>
      <c r="G10" s="22">
        <f t="shared" si="8"/>
        <v>140</v>
      </c>
      <c r="H10" s="13">
        <f t="shared" si="1"/>
        <v>200</v>
      </c>
      <c r="I10" s="22">
        <f t="shared" si="2"/>
        <v>40</v>
      </c>
      <c r="J10" s="22">
        <f t="shared" si="3"/>
        <v>40</v>
      </c>
      <c r="K10" s="6"/>
      <c r="L10" s="22">
        <f t="shared" si="9"/>
        <v>90</v>
      </c>
      <c r="M10" s="22">
        <f t="shared" si="10"/>
        <v>210</v>
      </c>
      <c r="N10" s="13">
        <f t="shared" si="4"/>
        <v>300</v>
      </c>
      <c r="O10" s="13">
        <f t="shared" si="5"/>
        <v>500</v>
      </c>
    </row>
    <row r="11" spans="1:16" ht="14.25" customHeight="1" x14ac:dyDescent="0.45">
      <c r="A11" s="50" t="s">
        <v>27</v>
      </c>
      <c r="B11" s="34">
        <v>2</v>
      </c>
      <c r="C11" s="15">
        <f t="shared" si="6"/>
        <v>20</v>
      </c>
      <c r="D11" s="22">
        <f t="shared" si="0"/>
        <v>20</v>
      </c>
      <c r="E11" s="22"/>
      <c r="F11" s="22">
        <f t="shared" si="7"/>
        <v>30</v>
      </c>
      <c r="G11" s="22">
        <f t="shared" si="8"/>
        <v>70</v>
      </c>
      <c r="H11" s="13">
        <f t="shared" si="1"/>
        <v>100</v>
      </c>
      <c r="I11" s="22">
        <f t="shared" si="2"/>
        <v>20</v>
      </c>
      <c r="J11" s="22">
        <f t="shared" si="3"/>
        <v>20</v>
      </c>
      <c r="K11" s="22"/>
      <c r="L11" s="22">
        <f t="shared" si="9"/>
        <v>45</v>
      </c>
      <c r="M11" s="22">
        <f t="shared" si="10"/>
        <v>105</v>
      </c>
      <c r="N11" s="13">
        <f t="shared" si="4"/>
        <v>150</v>
      </c>
      <c r="O11" s="13">
        <f t="shared" si="5"/>
        <v>250</v>
      </c>
    </row>
    <row r="12" spans="1:16" ht="14.25" customHeight="1" x14ac:dyDescent="0.45">
      <c r="A12" s="50" t="s">
        <v>28</v>
      </c>
      <c r="B12" s="34">
        <v>4</v>
      </c>
      <c r="C12" s="15">
        <f t="shared" si="6"/>
        <v>40</v>
      </c>
      <c r="D12" s="22">
        <f t="shared" si="0"/>
        <v>40</v>
      </c>
      <c r="E12" s="14"/>
      <c r="F12" s="22">
        <v>130</v>
      </c>
      <c r="G12" s="22">
        <v>70</v>
      </c>
      <c r="H12" s="13">
        <f t="shared" si="1"/>
        <v>200</v>
      </c>
      <c r="I12" s="22">
        <f t="shared" si="2"/>
        <v>40</v>
      </c>
      <c r="J12" s="22">
        <f t="shared" si="3"/>
        <v>40</v>
      </c>
      <c r="K12" s="6"/>
      <c r="L12" s="22">
        <v>195</v>
      </c>
      <c r="M12" s="22">
        <v>105</v>
      </c>
      <c r="N12" s="13">
        <f t="shared" si="4"/>
        <v>300</v>
      </c>
      <c r="O12" s="13">
        <f t="shared" si="5"/>
        <v>500</v>
      </c>
    </row>
    <row r="13" spans="1:16" ht="14.25" customHeight="1" x14ac:dyDescent="0.45">
      <c r="A13" s="50" t="s">
        <v>117</v>
      </c>
      <c r="B13" s="34">
        <v>1</v>
      </c>
      <c r="C13" s="15">
        <f t="shared" si="6"/>
        <v>10</v>
      </c>
      <c r="D13" s="22">
        <f t="shared" si="0"/>
        <v>10</v>
      </c>
      <c r="E13" s="14"/>
      <c r="F13" s="22">
        <v>15</v>
      </c>
      <c r="G13" s="22">
        <f t="shared" si="8"/>
        <v>35</v>
      </c>
      <c r="H13" s="13">
        <f t="shared" si="1"/>
        <v>50</v>
      </c>
      <c r="I13" s="22">
        <f t="shared" si="2"/>
        <v>10</v>
      </c>
      <c r="J13" s="22">
        <f t="shared" si="3"/>
        <v>10</v>
      </c>
      <c r="K13" s="6"/>
      <c r="L13" s="22">
        <v>23</v>
      </c>
      <c r="M13" s="22">
        <v>52</v>
      </c>
      <c r="N13" s="13">
        <f t="shared" si="4"/>
        <v>75</v>
      </c>
      <c r="O13" s="13">
        <f t="shared" si="5"/>
        <v>125</v>
      </c>
      <c r="P13" t="s">
        <v>137</v>
      </c>
    </row>
    <row r="14" spans="1:16" ht="14.25" customHeight="1" x14ac:dyDescent="0.45">
      <c r="A14" s="50" t="s">
        <v>29</v>
      </c>
      <c r="B14" s="34">
        <v>2</v>
      </c>
      <c r="C14" s="15">
        <f t="shared" si="6"/>
        <v>20</v>
      </c>
      <c r="D14" s="22">
        <f t="shared" si="0"/>
        <v>20</v>
      </c>
      <c r="E14" s="14"/>
      <c r="F14" s="22">
        <f t="shared" si="7"/>
        <v>30</v>
      </c>
      <c r="G14" s="22">
        <f t="shared" si="8"/>
        <v>70</v>
      </c>
      <c r="H14" s="13">
        <f t="shared" si="1"/>
        <v>100</v>
      </c>
      <c r="I14" s="22">
        <f t="shared" si="2"/>
        <v>20</v>
      </c>
      <c r="J14" s="22">
        <f t="shared" si="3"/>
        <v>20</v>
      </c>
      <c r="K14" s="6"/>
      <c r="L14" s="22">
        <v>45</v>
      </c>
      <c r="M14" s="22">
        <f t="shared" si="10"/>
        <v>105</v>
      </c>
      <c r="N14" s="13">
        <f t="shared" si="4"/>
        <v>150</v>
      </c>
      <c r="O14" s="13">
        <f t="shared" si="5"/>
        <v>250</v>
      </c>
    </row>
    <row r="15" spans="1:16" ht="14.25" customHeight="1" x14ac:dyDescent="0.45">
      <c r="A15" s="50" t="s">
        <v>138</v>
      </c>
      <c r="B15" s="34">
        <v>2</v>
      </c>
      <c r="C15" s="15">
        <f t="shared" si="6"/>
        <v>20</v>
      </c>
      <c r="D15" s="22">
        <f t="shared" si="0"/>
        <v>20</v>
      </c>
      <c r="E15" s="22"/>
      <c r="F15" s="22">
        <v>100</v>
      </c>
      <c r="G15" s="22" t="s">
        <v>25</v>
      </c>
      <c r="H15" s="13">
        <f t="shared" si="1"/>
        <v>100</v>
      </c>
      <c r="I15" s="22">
        <f t="shared" si="2"/>
        <v>20</v>
      </c>
      <c r="J15" s="22">
        <f t="shared" si="3"/>
        <v>20</v>
      </c>
      <c r="K15" s="22"/>
      <c r="L15" s="22">
        <v>150</v>
      </c>
      <c r="M15" s="22" t="s">
        <v>25</v>
      </c>
      <c r="N15" s="13">
        <f t="shared" si="4"/>
        <v>150</v>
      </c>
      <c r="O15" s="13">
        <f t="shared" si="5"/>
        <v>250</v>
      </c>
    </row>
    <row r="16" spans="1:16" ht="14.25" customHeight="1" x14ac:dyDescent="0.45">
      <c r="A16" s="61"/>
      <c r="B16" s="57"/>
      <c r="C16" s="57"/>
      <c r="D16" s="57"/>
      <c r="E16" s="57"/>
      <c r="F16" s="62"/>
      <c r="G16" s="62"/>
      <c r="H16" s="63"/>
      <c r="I16" s="57"/>
      <c r="J16" s="57"/>
      <c r="K16" s="57"/>
      <c r="L16" s="62"/>
      <c r="M16" s="62"/>
      <c r="N16" s="59"/>
      <c r="O16" s="58"/>
    </row>
    <row r="17" spans="1:15" ht="14.25" customHeight="1" x14ac:dyDescent="0.45">
      <c r="A17" s="5" t="s">
        <v>18</v>
      </c>
      <c r="B17" s="21">
        <f>SUM(B3:B15)</f>
        <v>32</v>
      </c>
      <c r="C17" s="21" t="s">
        <v>25</v>
      </c>
      <c r="D17" s="21" t="s">
        <v>25</v>
      </c>
      <c r="E17" s="21"/>
      <c r="F17" s="21" t="s">
        <v>25</v>
      </c>
      <c r="G17" s="21" t="s">
        <v>25</v>
      </c>
      <c r="H17" s="21">
        <f>SUM(H3:H15)</f>
        <v>1600</v>
      </c>
      <c r="I17" s="21" t="s">
        <v>25</v>
      </c>
      <c r="J17" s="21" t="s">
        <v>25</v>
      </c>
      <c r="K17" s="21"/>
      <c r="L17" s="21" t="s">
        <v>25</v>
      </c>
      <c r="M17" s="21" t="s">
        <v>25</v>
      </c>
      <c r="N17" s="21">
        <f>SUM(N3:N15)</f>
        <v>2400</v>
      </c>
      <c r="O17" s="21">
        <f>SUM(O3:O15)</f>
        <v>4000</v>
      </c>
    </row>
    <row r="18" spans="1:15" ht="14.25" customHeight="1" x14ac:dyDescent="0.45">
      <c r="A18" s="7"/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>
        <f>+N17+H17</f>
        <v>4000</v>
      </c>
    </row>
    <row r="19" spans="1:15" ht="14.25" customHeight="1" x14ac:dyDescent="0.45">
      <c r="D19" s="10"/>
      <c r="E19" s="10"/>
      <c r="F19" s="11"/>
      <c r="G19" s="10"/>
      <c r="H19" s="11"/>
      <c r="I19" s="27"/>
      <c r="J19" s="10"/>
      <c r="K19" s="10"/>
      <c r="M19" s="10"/>
      <c r="N19" s="10"/>
      <c r="O19" s="27"/>
    </row>
    <row r="20" spans="1:15" ht="14.25" customHeight="1" x14ac:dyDescent="0.45"/>
    <row r="21" spans="1:15" ht="14.25" customHeight="1" x14ac:dyDescent="0.45"/>
    <row r="22" spans="1:15" ht="14.25" customHeight="1" x14ac:dyDescent="0.45"/>
    <row r="23" spans="1:15" ht="14.25" customHeight="1" x14ac:dyDescent="0.45"/>
    <row r="24" spans="1:15" ht="14.25" customHeight="1" x14ac:dyDescent="0.45"/>
    <row r="25" spans="1:15" ht="14.25" customHeight="1" x14ac:dyDescent="0.45"/>
    <row r="26" spans="1:15" ht="14.25" customHeight="1" x14ac:dyDescent="0.45"/>
    <row r="27" spans="1:15" ht="14.25" customHeight="1" x14ac:dyDescent="0.45"/>
    <row r="28" spans="1:15" ht="14.25" customHeight="1" x14ac:dyDescent="0.45"/>
    <row r="29" spans="1:15" ht="14.25" customHeight="1" x14ac:dyDescent="0.45"/>
    <row r="30" spans="1:15" ht="14.25" customHeight="1" x14ac:dyDescent="0.45"/>
    <row r="31" spans="1:15" ht="14.25" customHeight="1" x14ac:dyDescent="0.45"/>
    <row r="32" spans="1:15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25"/>
  <sheetViews>
    <sheetView workbookViewId="0"/>
  </sheetViews>
  <sheetFormatPr defaultRowHeight="14.25" x14ac:dyDescent="0.45"/>
  <cols>
    <col min="1" max="1" width="41.73046875" customWidth="1"/>
    <col min="5" max="5" width="3.73046875" customWidth="1"/>
    <col min="11" max="11" width="2.73046875" customWidth="1"/>
  </cols>
  <sheetData>
    <row r="1" spans="1:15" ht="70.5" x14ac:dyDescent="0.45">
      <c r="A1" s="150" t="s">
        <v>139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5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5" x14ac:dyDescent="0.45">
      <c r="A3" s="50" t="s">
        <v>20</v>
      </c>
      <c r="B3" s="75">
        <v>2</v>
      </c>
      <c r="C3" s="22">
        <f>+B3*10</f>
        <v>20</v>
      </c>
      <c r="D3" s="22">
        <f>+B3*10</f>
        <v>20</v>
      </c>
      <c r="E3" s="22"/>
      <c r="F3" s="22">
        <f>+H3*30/100</f>
        <v>30</v>
      </c>
      <c r="G3" s="22">
        <f>+H3*70/100</f>
        <v>70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+N3*30/100</f>
        <v>45</v>
      </c>
      <c r="M3" s="22">
        <f>+N3*70/100</f>
        <v>105</v>
      </c>
      <c r="N3" s="13">
        <f>+O3*60/100</f>
        <v>150</v>
      </c>
      <c r="O3" s="13">
        <f>+B3*125</f>
        <v>250</v>
      </c>
    </row>
    <row r="4" spans="1:15" x14ac:dyDescent="0.45">
      <c r="A4" s="50" t="s">
        <v>140</v>
      </c>
      <c r="B4" s="76">
        <v>3</v>
      </c>
      <c r="C4" s="15">
        <f>+B4*10</f>
        <v>30</v>
      </c>
      <c r="D4" s="22">
        <f t="shared" ref="D4:D14" si="0">+B4*10</f>
        <v>30</v>
      </c>
      <c r="E4" s="14"/>
      <c r="F4" s="22">
        <f t="shared" ref="F4:F14" si="1">+H4*30/100</f>
        <v>45</v>
      </c>
      <c r="G4" s="22">
        <f t="shared" ref="G4:G14" si="2">+H4*70/100</f>
        <v>105</v>
      </c>
      <c r="H4" s="13">
        <f t="shared" ref="H4:H14" si="3">+O4*40/100</f>
        <v>150</v>
      </c>
      <c r="I4" s="22">
        <f t="shared" ref="I4:I14" si="4">+B4*10</f>
        <v>30</v>
      </c>
      <c r="J4" s="22">
        <f t="shared" ref="J4:J14" si="5">+B4*10</f>
        <v>30</v>
      </c>
      <c r="K4" s="6"/>
      <c r="L4" s="22">
        <f t="shared" ref="L4:L14" si="6">+N4*30/100</f>
        <v>67.5</v>
      </c>
      <c r="M4" s="22">
        <f t="shared" ref="M4:M14" si="7">+N4*70/100</f>
        <v>157.5</v>
      </c>
      <c r="N4" s="13">
        <f t="shared" ref="N4:N14" si="8">+O4*60/100</f>
        <v>225</v>
      </c>
      <c r="O4" s="13">
        <f t="shared" ref="O4:O14" si="9">+B4*125</f>
        <v>375</v>
      </c>
    </row>
    <row r="5" spans="1:15" x14ac:dyDescent="0.45">
      <c r="A5" s="50" t="s">
        <v>141</v>
      </c>
      <c r="B5" s="77">
        <v>3</v>
      </c>
      <c r="C5" s="15">
        <f t="shared" ref="C5:C14" si="10">+B5*10</f>
        <v>30</v>
      </c>
      <c r="D5" s="22">
        <f t="shared" si="0"/>
        <v>30</v>
      </c>
      <c r="E5" s="14"/>
      <c r="F5" s="22">
        <f t="shared" si="1"/>
        <v>45</v>
      </c>
      <c r="G5" s="22">
        <f t="shared" si="2"/>
        <v>105</v>
      </c>
      <c r="H5" s="13">
        <f t="shared" si="3"/>
        <v>150</v>
      </c>
      <c r="I5" s="22">
        <f t="shared" si="4"/>
        <v>30</v>
      </c>
      <c r="J5" s="22">
        <f t="shared" si="5"/>
        <v>30</v>
      </c>
      <c r="K5" s="6"/>
      <c r="L5" s="22">
        <f t="shared" si="6"/>
        <v>67.5</v>
      </c>
      <c r="M5" s="22">
        <f t="shared" si="7"/>
        <v>157.5</v>
      </c>
      <c r="N5" s="13">
        <f t="shared" si="8"/>
        <v>225</v>
      </c>
      <c r="O5" s="13">
        <f t="shared" si="9"/>
        <v>375</v>
      </c>
    </row>
    <row r="6" spans="1:15" x14ac:dyDescent="0.45">
      <c r="A6" s="50" t="s">
        <v>59</v>
      </c>
      <c r="B6" s="78">
        <v>4</v>
      </c>
      <c r="C6" s="15">
        <f t="shared" si="10"/>
        <v>40</v>
      </c>
      <c r="D6" s="22">
        <f t="shared" si="0"/>
        <v>40</v>
      </c>
      <c r="E6" s="14"/>
      <c r="F6" s="22">
        <f t="shared" si="1"/>
        <v>60</v>
      </c>
      <c r="G6" s="22">
        <f t="shared" si="2"/>
        <v>140</v>
      </c>
      <c r="H6" s="13">
        <f t="shared" si="3"/>
        <v>200</v>
      </c>
      <c r="I6" s="22">
        <f t="shared" si="4"/>
        <v>40</v>
      </c>
      <c r="J6" s="22">
        <f t="shared" si="5"/>
        <v>40</v>
      </c>
      <c r="K6" s="6"/>
      <c r="L6" s="22">
        <f t="shared" si="6"/>
        <v>90</v>
      </c>
      <c r="M6" s="22">
        <f t="shared" si="7"/>
        <v>210</v>
      </c>
      <c r="N6" s="13">
        <f t="shared" si="8"/>
        <v>300</v>
      </c>
      <c r="O6" s="13">
        <f t="shared" si="9"/>
        <v>500</v>
      </c>
    </row>
    <row r="7" spans="1:15" x14ac:dyDescent="0.45">
      <c r="A7" s="74" t="s">
        <v>22</v>
      </c>
      <c r="B7" s="75">
        <v>4</v>
      </c>
      <c r="C7" s="15">
        <f t="shared" si="10"/>
        <v>40</v>
      </c>
      <c r="D7" s="22">
        <f t="shared" si="0"/>
        <v>40</v>
      </c>
      <c r="E7" s="22"/>
      <c r="F7" s="22">
        <f t="shared" si="1"/>
        <v>60</v>
      </c>
      <c r="G7" s="22">
        <f t="shared" si="2"/>
        <v>140</v>
      </c>
      <c r="H7" s="13">
        <f t="shared" si="3"/>
        <v>200</v>
      </c>
      <c r="I7" s="22">
        <f t="shared" si="4"/>
        <v>40</v>
      </c>
      <c r="J7" s="22">
        <f t="shared" si="5"/>
        <v>40</v>
      </c>
      <c r="K7" s="22"/>
      <c r="L7" s="22">
        <f t="shared" si="6"/>
        <v>90</v>
      </c>
      <c r="M7" s="22">
        <f t="shared" si="7"/>
        <v>210</v>
      </c>
      <c r="N7" s="13">
        <f t="shared" si="8"/>
        <v>300</v>
      </c>
      <c r="O7" s="13">
        <f t="shared" si="9"/>
        <v>500</v>
      </c>
    </row>
    <row r="8" spans="1:15" x14ac:dyDescent="0.45">
      <c r="A8" s="50" t="s">
        <v>23</v>
      </c>
      <c r="B8" s="79">
        <v>1</v>
      </c>
      <c r="C8" s="15">
        <f t="shared" si="10"/>
        <v>10</v>
      </c>
      <c r="D8" s="22">
        <f t="shared" si="0"/>
        <v>10</v>
      </c>
      <c r="E8" s="14"/>
      <c r="F8" s="22">
        <f t="shared" si="1"/>
        <v>15</v>
      </c>
      <c r="G8" s="22">
        <f t="shared" si="2"/>
        <v>35</v>
      </c>
      <c r="H8" s="13">
        <f t="shared" si="3"/>
        <v>50</v>
      </c>
      <c r="I8" s="22">
        <f t="shared" si="4"/>
        <v>10</v>
      </c>
      <c r="J8" s="22">
        <f t="shared" si="5"/>
        <v>10</v>
      </c>
      <c r="K8" s="6"/>
      <c r="L8" s="22">
        <f t="shared" si="6"/>
        <v>22.5</v>
      </c>
      <c r="M8" s="22">
        <f t="shared" si="7"/>
        <v>52.5</v>
      </c>
      <c r="N8" s="13">
        <f t="shared" si="8"/>
        <v>75</v>
      </c>
      <c r="O8" s="13">
        <f t="shared" si="9"/>
        <v>125</v>
      </c>
    </row>
    <row r="9" spans="1:15" x14ac:dyDescent="0.45">
      <c r="A9" s="50" t="s">
        <v>142</v>
      </c>
      <c r="B9" s="75">
        <v>2</v>
      </c>
      <c r="C9" s="15">
        <f t="shared" si="10"/>
        <v>20</v>
      </c>
      <c r="D9" s="22">
        <f t="shared" si="0"/>
        <v>20</v>
      </c>
      <c r="E9" s="14"/>
      <c r="F9" s="22">
        <f t="shared" si="1"/>
        <v>30</v>
      </c>
      <c r="G9" s="22">
        <f t="shared" si="2"/>
        <v>70</v>
      </c>
      <c r="H9" s="13">
        <f t="shared" si="3"/>
        <v>100</v>
      </c>
      <c r="I9" s="22">
        <f t="shared" si="4"/>
        <v>20</v>
      </c>
      <c r="J9" s="22">
        <f t="shared" si="5"/>
        <v>20</v>
      </c>
      <c r="K9" s="6"/>
      <c r="L9" s="22">
        <f t="shared" si="6"/>
        <v>45</v>
      </c>
      <c r="M9" s="22">
        <f t="shared" si="7"/>
        <v>105</v>
      </c>
      <c r="N9" s="13">
        <f t="shared" si="8"/>
        <v>150</v>
      </c>
      <c r="O9" s="13">
        <f t="shared" si="9"/>
        <v>250</v>
      </c>
    </row>
    <row r="10" spans="1:15" x14ac:dyDescent="0.45">
      <c r="A10" s="50" t="s">
        <v>26</v>
      </c>
      <c r="B10" s="75">
        <v>2</v>
      </c>
      <c r="C10" s="15">
        <f t="shared" si="10"/>
        <v>20</v>
      </c>
      <c r="D10" s="22">
        <f t="shared" si="0"/>
        <v>20</v>
      </c>
      <c r="E10" s="14"/>
      <c r="F10" s="22">
        <f t="shared" si="1"/>
        <v>30</v>
      </c>
      <c r="G10" s="22">
        <f t="shared" si="2"/>
        <v>70</v>
      </c>
      <c r="H10" s="13">
        <f t="shared" si="3"/>
        <v>100</v>
      </c>
      <c r="I10" s="22">
        <f t="shared" si="4"/>
        <v>20</v>
      </c>
      <c r="J10" s="22">
        <f t="shared" si="5"/>
        <v>20</v>
      </c>
      <c r="K10" s="6"/>
      <c r="L10" s="22">
        <f t="shared" si="6"/>
        <v>45</v>
      </c>
      <c r="M10" s="22">
        <f t="shared" si="7"/>
        <v>105</v>
      </c>
      <c r="N10" s="13">
        <f t="shared" si="8"/>
        <v>150</v>
      </c>
      <c r="O10" s="13">
        <f t="shared" si="9"/>
        <v>250</v>
      </c>
    </row>
    <row r="11" spans="1:15" x14ac:dyDescent="0.45">
      <c r="A11" s="50" t="s">
        <v>27</v>
      </c>
      <c r="B11" s="34">
        <v>2</v>
      </c>
      <c r="C11" s="15">
        <f t="shared" si="10"/>
        <v>20</v>
      </c>
      <c r="D11" s="22">
        <f t="shared" si="0"/>
        <v>20</v>
      </c>
      <c r="E11" s="22"/>
      <c r="F11" s="22">
        <f t="shared" si="1"/>
        <v>30</v>
      </c>
      <c r="G11" s="22">
        <f t="shared" si="2"/>
        <v>70</v>
      </c>
      <c r="H11" s="13">
        <f t="shared" si="3"/>
        <v>100</v>
      </c>
      <c r="I11" s="22">
        <f t="shared" si="4"/>
        <v>20</v>
      </c>
      <c r="J11" s="22">
        <f t="shared" si="5"/>
        <v>20</v>
      </c>
      <c r="K11" s="22"/>
      <c r="L11" s="22">
        <f t="shared" si="6"/>
        <v>45</v>
      </c>
      <c r="M11" s="22">
        <f t="shared" si="7"/>
        <v>105</v>
      </c>
      <c r="N11" s="13">
        <f t="shared" si="8"/>
        <v>150</v>
      </c>
      <c r="O11" s="13">
        <f t="shared" si="9"/>
        <v>250</v>
      </c>
    </row>
    <row r="12" spans="1:15" x14ac:dyDescent="0.45">
      <c r="A12" s="50" t="s">
        <v>62</v>
      </c>
      <c r="B12" s="75">
        <v>5</v>
      </c>
      <c r="C12" s="15">
        <f t="shared" si="10"/>
        <v>50</v>
      </c>
      <c r="D12" s="22">
        <f t="shared" si="0"/>
        <v>50</v>
      </c>
      <c r="E12" s="14"/>
      <c r="F12" s="22">
        <f t="shared" si="1"/>
        <v>75</v>
      </c>
      <c r="G12" s="22">
        <f t="shared" si="2"/>
        <v>175</v>
      </c>
      <c r="H12" s="13">
        <f t="shared" si="3"/>
        <v>250</v>
      </c>
      <c r="I12" s="22">
        <f t="shared" si="4"/>
        <v>50</v>
      </c>
      <c r="J12" s="22">
        <f t="shared" si="5"/>
        <v>50</v>
      </c>
      <c r="K12" s="6"/>
      <c r="L12" s="22">
        <f t="shared" si="6"/>
        <v>112.5</v>
      </c>
      <c r="M12" s="22">
        <f t="shared" si="7"/>
        <v>262.5</v>
      </c>
      <c r="N12" s="13">
        <f t="shared" si="8"/>
        <v>375</v>
      </c>
      <c r="O12" s="13">
        <f t="shared" si="9"/>
        <v>625</v>
      </c>
    </row>
    <row r="13" spans="1:15" x14ac:dyDescent="0.45">
      <c r="A13" s="50" t="s">
        <v>143</v>
      </c>
      <c r="B13" s="75">
        <v>2</v>
      </c>
      <c r="C13" s="15">
        <f t="shared" si="10"/>
        <v>20</v>
      </c>
      <c r="D13" s="22">
        <f t="shared" si="0"/>
        <v>20</v>
      </c>
      <c r="E13" s="14"/>
      <c r="F13" s="22">
        <f t="shared" si="1"/>
        <v>30</v>
      </c>
      <c r="G13" s="22">
        <f t="shared" si="2"/>
        <v>70</v>
      </c>
      <c r="H13" s="13">
        <f t="shared" si="3"/>
        <v>100</v>
      </c>
      <c r="I13" s="22">
        <f t="shared" si="4"/>
        <v>20</v>
      </c>
      <c r="J13" s="22">
        <f t="shared" si="5"/>
        <v>20</v>
      </c>
      <c r="K13" s="6"/>
      <c r="L13" s="22">
        <f t="shared" si="6"/>
        <v>45</v>
      </c>
      <c r="M13" s="22">
        <f t="shared" si="7"/>
        <v>105</v>
      </c>
      <c r="N13" s="13">
        <f t="shared" si="8"/>
        <v>150</v>
      </c>
      <c r="O13" s="13">
        <f t="shared" si="9"/>
        <v>250</v>
      </c>
    </row>
    <row r="14" spans="1:15" x14ac:dyDescent="0.45">
      <c r="A14" s="50" t="s">
        <v>29</v>
      </c>
      <c r="B14" s="75">
        <v>2</v>
      </c>
      <c r="C14" s="15">
        <f t="shared" si="10"/>
        <v>20</v>
      </c>
      <c r="D14" s="22">
        <f t="shared" si="0"/>
        <v>20</v>
      </c>
      <c r="E14" s="14"/>
      <c r="F14" s="22">
        <f t="shared" si="1"/>
        <v>30</v>
      </c>
      <c r="G14" s="22">
        <f t="shared" si="2"/>
        <v>70</v>
      </c>
      <c r="H14" s="13">
        <f t="shared" si="3"/>
        <v>100</v>
      </c>
      <c r="I14" s="22">
        <f t="shared" si="4"/>
        <v>20</v>
      </c>
      <c r="J14" s="22">
        <f t="shared" si="5"/>
        <v>20</v>
      </c>
      <c r="K14" s="6"/>
      <c r="L14" s="22">
        <f t="shared" si="6"/>
        <v>45</v>
      </c>
      <c r="M14" s="22">
        <f t="shared" si="7"/>
        <v>105</v>
      </c>
      <c r="N14" s="13">
        <f t="shared" si="8"/>
        <v>150</v>
      </c>
      <c r="O14" s="13">
        <f t="shared" si="9"/>
        <v>250</v>
      </c>
    </row>
    <row r="15" spans="1:15" x14ac:dyDescent="0.45">
      <c r="A15" s="188"/>
      <c r="B15" s="49"/>
      <c r="C15" s="15"/>
      <c r="D15" s="22"/>
      <c r="E15" s="22"/>
      <c r="F15" s="22"/>
      <c r="G15" s="22"/>
      <c r="H15" s="13"/>
      <c r="I15" s="22"/>
      <c r="J15" s="22"/>
      <c r="K15" s="22"/>
      <c r="L15" s="22"/>
      <c r="M15" s="22"/>
      <c r="N15" s="13"/>
      <c r="O15" s="13"/>
    </row>
    <row r="16" spans="1:15" x14ac:dyDescent="0.45">
      <c r="A16" s="188"/>
      <c r="B16" s="49"/>
      <c r="C16" s="15"/>
      <c r="D16" s="22"/>
      <c r="E16" s="22"/>
      <c r="F16" s="22"/>
      <c r="G16" s="22"/>
      <c r="H16" s="13"/>
      <c r="I16" s="22"/>
      <c r="J16" s="22"/>
      <c r="K16" s="22"/>
      <c r="L16" s="22"/>
      <c r="M16" s="22"/>
      <c r="N16" s="13"/>
      <c r="O16" s="13"/>
    </row>
    <row r="17" spans="1:15" x14ac:dyDescent="0.45">
      <c r="A17" s="188"/>
      <c r="B17" s="49"/>
      <c r="C17" s="15"/>
      <c r="D17" s="22"/>
      <c r="E17" s="22"/>
      <c r="F17" s="22"/>
      <c r="G17" s="22"/>
      <c r="H17" s="13"/>
      <c r="I17" s="22"/>
      <c r="J17" s="22"/>
      <c r="K17" s="22"/>
      <c r="L17" s="22"/>
      <c r="M17" s="22"/>
      <c r="N17" s="13"/>
      <c r="O17" s="13"/>
    </row>
    <row r="18" spans="1:15" x14ac:dyDescent="0.45">
      <c r="A18" s="189"/>
      <c r="B18" s="64"/>
      <c r="C18" s="55"/>
      <c r="D18" s="18"/>
      <c r="E18" s="18"/>
      <c r="F18" s="18"/>
      <c r="G18" s="18"/>
      <c r="H18" s="42"/>
      <c r="I18" s="18"/>
      <c r="J18" s="18"/>
      <c r="K18" s="18"/>
      <c r="L18" s="18"/>
      <c r="M18" s="18"/>
      <c r="N18" s="42"/>
      <c r="O18" s="42"/>
    </row>
    <row r="19" spans="1:15" x14ac:dyDescent="0.45">
      <c r="A19" s="57"/>
      <c r="B19" s="57"/>
      <c r="C19" s="57"/>
      <c r="D19" s="57"/>
      <c r="E19" s="57"/>
      <c r="F19" s="34"/>
      <c r="G19" s="57"/>
      <c r="H19" s="58"/>
      <c r="I19" s="57"/>
      <c r="J19" s="57"/>
      <c r="K19" s="57"/>
      <c r="L19" s="34"/>
      <c r="M19" s="57"/>
      <c r="N19" s="59"/>
      <c r="O19" s="60"/>
    </row>
    <row r="20" spans="1:15" x14ac:dyDescent="0.45">
      <c r="A20" s="57"/>
      <c r="B20" s="57"/>
      <c r="C20" s="57"/>
      <c r="D20" s="57"/>
      <c r="E20" s="57"/>
      <c r="F20" s="34"/>
      <c r="G20" s="57"/>
      <c r="H20" s="58"/>
      <c r="I20" s="57"/>
      <c r="J20" s="57"/>
      <c r="K20" s="57"/>
      <c r="L20" s="34"/>
      <c r="M20" s="57"/>
      <c r="N20" s="59"/>
      <c r="O20" s="60"/>
    </row>
    <row r="21" spans="1:15" x14ac:dyDescent="0.45">
      <c r="A21" s="61"/>
      <c r="B21" s="57"/>
      <c r="C21" s="57"/>
      <c r="D21" s="57"/>
      <c r="E21" s="57"/>
      <c r="F21" s="62"/>
      <c r="G21" s="62"/>
      <c r="H21" s="63"/>
      <c r="I21" s="57"/>
      <c r="J21" s="57"/>
      <c r="K21" s="57"/>
      <c r="L21" s="62"/>
      <c r="M21" s="62"/>
      <c r="N21" s="59"/>
      <c r="O21" s="58"/>
    </row>
    <row r="22" spans="1:15" x14ac:dyDescent="0.45">
      <c r="A22" s="61"/>
      <c r="B22" s="57"/>
      <c r="C22" s="57"/>
      <c r="D22" s="57"/>
      <c r="E22" s="57"/>
      <c r="F22" s="62"/>
      <c r="G22" s="62"/>
      <c r="H22" s="63"/>
      <c r="I22" s="57"/>
      <c r="J22" s="57"/>
      <c r="K22" s="57"/>
      <c r="L22" s="62"/>
      <c r="M22" s="62"/>
      <c r="N22" s="59"/>
      <c r="O22" s="58"/>
    </row>
    <row r="23" spans="1:15" x14ac:dyDescent="0.45">
      <c r="A23" s="5" t="s">
        <v>18</v>
      </c>
      <c r="B23" s="21">
        <f>SUM(B3:B20)</f>
        <v>32</v>
      </c>
      <c r="C23" s="21" t="s">
        <v>25</v>
      </c>
      <c r="D23" s="21" t="s">
        <v>25</v>
      </c>
      <c r="E23" s="21"/>
      <c r="F23" s="21" t="s">
        <v>25</v>
      </c>
      <c r="G23" s="21" t="s">
        <v>25</v>
      </c>
      <c r="H23" s="21">
        <f>SUM(H3:H20)</f>
        <v>1600</v>
      </c>
      <c r="I23" s="21" t="s">
        <v>25</v>
      </c>
      <c r="J23" s="21" t="s">
        <v>25</v>
      </c>
      <c r="K23" s="21"/>
      <c r="L23" s="21" t="s">
        <v>25</v>
      </c>
      <c r="M23" s="21" t="s">
        <v>25</v>
      </c>
      <c r="N23" s="21">
        <f>SUM(N3:N20)</f>
        <v>2400</v>
      </c>
      <c r="O23" s="21">
        <f>SUM(O3:O20)</f>
        <v>4000</v>
      </c>
    </row>
    <row r="24" spans="1:15" x14ac:dyDescent="0.45">
      <c r="A24" s="7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f>+N23+H23</f>
        <v>4000</v>
      </c>
    </row>
    <row r="25" spans="1:15" x14ac:dyDescent="0.45">
      <c r="D25" s="10"/>
      <c r="E25" s="10"/>
      <c r="F25" s="11"/>
      <c r="G25" s="10"/>
      <c r="H25" s="11"/>
      <c r="I25" s="27"/>
      <c r="J25" s="10"/>
      <c r="K25" s="10"/>
      <c r="M25" s="10"/>
      <c r="N25" s="10"/>
      <c r="O25" s="27"/>
    </row>
  </sheetData>
  <mergeCells count="2">
    <mergeCell ref="F1:H1"/>
    <mergeCell ref="L1:N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986"/>
  <sheetViews>
    <sheetView workbookViewId="0">
      <selection activeCell="M12" sqref="M12"/>
    </sheetView>
  </sheetViews>
  <sheetFormatPr defaultColWidth="15.1328125" defaultRowHeight="15" customHeight="1" x14ac:dyDescent="0.45"/>
  <cols>
    <col min="1" max="1" width="38.3984375" customWidth="1"/>
    <col min="2" max="2" width="8.3984375" customWidth="1"/>
    <col min="3" max="4" width="6.73046875" customWidth="1"/>
    <col min="5" max="5" width="2.73046875" customWidth="1"/>
    <col min="6" max="10" width="6.73046875" customWidth="1"/>
    <col min="11" max="11" width="2.3984375" customWidth="1"/>
    <col min="12" max="14" width="6.73046875" customWidth="1"/>
    <col min="15" max="15" width="12.3984375" customWidth="1"/>
    <col min="16" max="24" width="7.59765625" customWidth="1"/>
  </cols>
  <sheetData>
    <row r="1" spans="1:15" ht="42" customHeight="1" x14ac:dyDescent="0.45">
      <c r="A1" s="150" t="s">
        <v>144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5" ht="14.25" customHeight="1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5" ht="14.25" customHeight="1" x14ac:dyDescent="0.45">
      <c r="A3" s="50" t="s">
        <v>20</v>
      </c>
      <c r="B3" s="34">
        <v>2</v>
      </c>
      <c r="C3" s="22">
        <f>+B3*10</f>
        <v>20</v>
      </c>
      <c r="D3" s="22">
        <f>+B3*10</f>
        <v>20</v>
      </c>
      <c r="E3" s="22"/>
      <c r="F3" s="22">
        <f>+H3*30/100</f>
        <v>30</v>
      </c>
      <c r="G3" s="22">
        <f>+H3*70/100</f>
        <v>70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+N3*30/100</f>
        <v>45</v>
      </c>
      <c r="M3" s="22">
        <f>+N3*70/100</f>
        <v>105</v>
      </c>
      <c r="N3" s="13">
        <f>+O3*60/100</f>
        <v>150</v>
      </c>
      <c r="O3" s="13">
        <f>+B3*125</f>
        <v>250</v>
      </c>
    </row>
    <row r="4" spans="1:15" ht="14.25" customHeight="1" x14ac:dyDescent="0.45">
      <c r="A4" s="50" t="s">
        <v>55</v>
      </c>
      <c r="B4" s="34">
        <v>2</v>
      </c>
      <c r="C4" s="15">
        <f>+B4*10</f>
        <v>20</v>
      </c>
      <c r="D4" s="22">
        <f t="shared" ref="D4:D15" si="0">+B4*10</f>
        <v>20</v>
      </c>
      <c r="E4" s="14"/>
      <c r="F4" s="22">
        <f t="shared" ref="F4:F14" si="1">+H4*30/100</f>
        <v>30</v>
      </c>
      <c r="G4" s="22">
        <f t="shared" ref="G4:G14" si="2">+H4*70/100</f>
        <v>70</v>
      </c>
      <c r="H4" s="13">
        <f t="shared" ref="H4:H15" si="3">+O4*40/100</f>
        <v>100</v>
      </c>
      <c r="I4" s="22">
        <f t="shared" ref="I4:I15" si="4">+B4*10</f>
        <v>20</v>
      </c>
      <c r="J4" s="22">
        <f t="shared" ref="J4:J15" si="5">+B4*10</f>
        <v>20</v>
      </c>
      <c r="K4" s="6"/>
      <c r="L4" s="22">
        <f t="shared" ref="L4:L14" si="6">+N4*30/100</f>
        <v>45</v>
      </c>
      <c r="M4" s="22">
        <f t="shared" ref="M4:M14" si="7">+N4*70/100</f>
        <v>105</v>
      </c>
      <c r="N4" s="13">
        <f t="shared" ref="N4:N15" si="8">+O4*60/100</f>
        <v>150</v>
      </c>
      <c r="O4" s="13">
        <f t="shared" ref="O4:O15" si="9">+B4*125</f>
        <v>250</v>
      </c>
    </row>
    <row r="5" spans="1:15" ht="14.25" customHeight="1" x14ac:dyDescent="0.45">
      <c r="A5" s="50" t="s">
        <v>58</v>
      </c>
      <c r="B5" s="34">
        <v>2</v>
      </c>
      <c r="C5" s="15">
        <f t="shared" ref="C5:C15" si="10">+B5*10</f>
        <v>20</v>
      </c>
      <c r="D5" s="22">
        <f t="shared" si="0"/>
        <v>20</v>
      </c>
      <c r="E5" s="14"/>
      <c r="F5" s="22">
        <f t="shared" si="1"/>
        <v>30</v>
      </c>
      <c r="G5" s="22">
        <f t="shared" si="2"/>
        <v>70</v>
      </c>
      <c r="H5" s="13">
        <f t="shared" si="3"/>
        <v>100</v>
      </c>
      <c r="I5" s="22">
        <f t="shared" si="4"/>
        <v>20</v>
      </c>
      <c r="J5" s="22">
        <f t="shared" si="5"/>
        <v>20</v>
      </c>
      <c r="K5" s="6"/>
      <c r="L5" s="22">
        <f t="shared" si="6"/>
        <v>45</v>
      </c>
      <c r="M5" s="22">
        <f t="shared" si="7"/>
        <v>105</v>
      </c>
      <c r="N5" s="13">
        <f t="shared" si="8"/>
        <v>150</v>
      </c>
      <c r="O5" s="13">
        <f t="shared" si="9"/>
        <v>250</v>
      </c>
    </row>
    <row r="6" spans="1:15" ht="14.25" customHeight="1" x14ac:dyDescent="0.45">
      <c r="A6" s="50" t="s">
        <v>21</v>
      </c>
      <c r="B6" s="34">
        <v>2</v>
      </c>
      <c r="C6" s="15">
        <f t="shared" si="10"/>
        <v>20</v>
      </c>
      <c r="D6" s="22">
        <f t="shared" si="0"/>
        <v>20</v>
      </c>
      <c r="E6" s="22"/>
      <c r="F6" s="22">
        <v>96</v>
      </c>
      <c r="G6" s="22">
        <v>54</v>
      </c>
      <c r="H6" s="13">
        <f t="shared" si="3"/>
        <v>100</v>
      </c>
      <c r="I6" s="22">
        <f t="shared" si="4"/>
        <v>20</v>
      </c>
      <c r="J6" s="22">
        <f t="shared" si="5"/>
        <v>20</v>
      </c>
      <c r="K6" s="22"/>
      <c r="L6" s="22">
        <v>144</v>
      </c>
      <c r="M6" s="22">
        <v>81</v>
      </c>
      <c r="N6" s="13">
        <f t="shared" si="8"/>
        <v>150</v>
      </c>
      <c r="O6" s="13">
        <f t="shared" si="9"/>
        <v>250</v>
      </c>
    </row>
    <row r="7" spans="1:15" ht="14.25" customHeight="1" x14ac:dyDescent="0.45">
      <c r="A7" s="50" t="s">
        <v>22</v>
      </c>
      <c r="B7" s="34">
        <v>3</v>
      </c>
      <c r="C7" s="15">
        <f t="shared" si="10"/>
        <v>30</v>
      </c>
      <c r="D7" s="22">
        <f t="shared" si="0"/>
        <v>30</v>
      </c>
      <c r="E7" s="14"/>
      <c r="F7" s="22">
        <v>96</v>
      </c>
      <c r="G7" s="22">
        <v>54</v>
      </c>
      <c r="H7" s="13">
        <f t="shared" si="3"/>
        <v>150</v>
      </c>
      <c r="I7" s="22">
        <f t="shared" si="4"/>
        <v>30</v>
      </c>
      <c r="J7" s="22">
        <f t="shared" si="5"/>
        <v>30</v>
      </c>
      <c r="K7" s="6"/>
      <c r="L7" s="22">
        <v>144</v>
      </c>
      <c r="M7" s="22">
        <v>81</v>
      </c>
      <c r="N7" s="13">
        <f t="shared" si="8"/>
        <v>225</v>
      </c>
      <c r="O7" s="13">
        <f t="shared" si="9"/>
        <v>375</v>
      </c>
    </row>
    <row r="8" spans="1:15" ht="14.25" customHeight="1" x14ac:dyDescent="0.45">
      <c r="A8" s="50" t="s">
        <v>60</v>
      </c>
      <c r="B8" s="34">
        <v>2</v>
      </c>
      <c r="C8" s="15">
        <f t="shared" si="10"/>
        <v>20</v>
      </c>
      <c r="D8" s="22">
        <f t="shared" si="0"/>
        <v>20</v>
      </c>
      <c r="E8" s="14"/>
      <c r="F8" s="22">
        <f t="shared" si="1"/>
        <v>30</v>
      </c>
      <c r="G8" s="22">
        <f t="shared" si="2"/>
        <v>70</v>
      </c>
      <c r="H8" s="13">
        <f t="shared" si="3"/>
        <v>100</v>
      </c>
      <c r="I8" s="22">
        <f t="shared" si="4"/>
        <v>20</v>
      </c>
      <c r="J8" s="22">
        <f t="shared" si="5"/>
        <v>20</v>
      </c>
      <c r="K8" s="6"/>
      <c r="L8" s="22">
        <f t="shared" si="6"/>
        <v>45</v>
      </c>
      <c r="M8" s="22">
        <f t="shared" si="7"/>
        <v>105</v>
      </c>
      <c r="N8" s="13">
        <f t="shared" si="8"/>
        <v>150</v>
      </c>
      <c r="O8" s="13">
        <f t="shared" si="9"/>
        <v>250</v>
      </c>
    </row>
    <row r="9" spans="1:15" ht="14.25" customHeight="1" x14ac:dyDescent="0.45">
      <c r="A9" s="50" t="s">
        <v>23</v>
      </c>
      <c r="B9" s="34">
        <v>2</v>
      </c>
      <c r="C9" s="15">
        <f t="shared" si="10"/>
        <v>20</v>
      </c>
      <c r="D9" s="22">
        <f t="shared" si="0"/>
        <v>20</v>
      </c>
      <c r="E9" s="14"/>
      <c r="F9" s="22">
        <f t="shared" si="1"/>
        <v>30</v>
      </c>
      <c r="G9" s="22">
        <f t="shared" si="2"/>
        <v>70</v>
      </c>
      <c r="H9" s="13">
        <f t="shared" si="3"/>
        <v>100</v>
      </c>
      <c r="I9" s="22">
        <f t="shared" si="4"/>
        <v>20</v>
      </c>
      <c r="J9" s="22">
        <f t="shared" si="5"/>
        <v>20</v>
      </c>
      <c r="K9" s="6"/>
      <c r="L9" s="22">
        <f t="shared" si="6"/>
        <v>45</v>
      </c>
      <c r="M9" s="22">
        <f t="shared" si="7"/>
        <v>105</v>
      </c>
      <c r="N9" s="13">
        <f t="shared" si="8"/>
        <v>150</v>
      </c>
      <c r="O9" s="13">
        <f t="shared" si="9"/>
        <v>250</v>
      </c>
    </row>
    <row r="10" spans="1:15" ht="14.25" customHeight="1" x14ac:dyDescent="0.45">
      <c r="A10" s="50" t="s">
        <v>24</v>
      </c>
      <c r="B10" s="34">
        <v>2</v>
      </c>
      <c r="C10" s="15">
        <f t="shared" si="10"/>
        <v>20</v>
      </c>
      <c r="D10" s="22">
        <f t="shared" si="0"/>
        <v>20</v>
      </c>
      <c r="E10" s="22"/>
      <c r="F10" s="22">
        <v>100</v>
      </c>
      <c r="G10" s="22" t="s">
        <v>25</v>
      </c>
      <c r="H10" s="13">
        <f t="shared" si="3"/>
        <v>100</v>
      </c>
      <c r="I10" s="22">
        <f t="shared" si="4"/>
        <v>20</v>
      </c>
      <c r="J10" s="22">
        <f t="shared" si="5"/>
        <v>20</v>
      </c>
      <c r="K10" s="22"/>
      <c r="L10" s="22">
        <v>150</v>
      </c>
      <c r="M10" s="22" t="s">
        <v>25</v>
      </c>
      <c r="N10" s="13">
        <f t="shared" si="8"/>
        <v>150</v>
      </c>
      <c r="O10" s="13">
        <f t="shared" si="9"/>
        <v>250</v>
      </c>
    </row>
    <row r="11" spans="1:15" ht="14.25" customHeight="1" x14ac:dyDescent="0.45">
      <c r="A11" s="50" t="s">
        <v>116</v>
      </c>
      <c r="B11" s="34">
        <v>4</v>
      </c>
      <c r="C11" s="15">
        <f t="shared" si="10"/>
        <v>40</v>
      </c>
      <c r="D11" s="22">
        <f t="shared" si="0"/>
        <v>40</v>
      </c>
      <c r="E11" s="6"/>
      <c r="F11" s="22">
        <v>60</v>
      </c>
      <c r="G11" s="22">
        <v>140</v>
      </c>
      <c r="H11" s="13">
        <f t="shared" si="3"/>
        <v>200</v>
      </c>
      <c r="I11" s="22">
        <f t="shared" si="4"/>
        <v>40</v>
      </c>
      <c r="J11" s="22">
        <f t="shared" si="5"/>
        <v>40</v>
      </c>
      <c r="K11" s="6"/>
      <c r="L11" s="22">
        <v>90</v>
      </c>
      <c r="M11" s="22">
        <v>210</v>
      </c>
      <c r="N11" s="13">
        <f t="shared" si="8"/>
        <v>300</v>
      </c>
      <c r="O11" s="13">
        <f t="shared" si="9"/>
        <v>500</v>
      </c>
    </row>
    <row r="12" spans="1:15" ht="14.25" customHeight="1" x14ac:dyDescent="0.45">
      <c r="A12" s="50" t="s">
        <v>26</v>
      </c>
      <c r="B12" s="34">
        <v>2</v>
      </c>
      <c r="C12" s="15">
        <f t="shared" si="10"/>
        <v>20</v>
      </c>
      <c r="D12" s="22">
        <f t="shared" si="0"/>
        <v>20</v>
      </c>
      <c r="E12" s="14"/>
      <c r="F12" s="22">
        <v>100</v>
      </c>
      <c r="G12" s="22" t="s">
        <v>25</v>
      </c>
      <c r="H12" s="13">
        <f t="shared" si="3"/>
        <v>100</v>
      </c>
      <c r="I12" s="22">
        <f t="shared" si="4"/>
        <v>20</v>
      </c>
      <c r="J12" s="22">
        <f t="shared" si="5"/>
        <v>20</v>
      </c>
      <c r="K12" s="6"/>
      <c r="L12" s="22">
        <v>150</v>
      </c>
      <c r="M12" s="22" t="s">
        <v>25</v>
      </c>
      <c r="N12" s="13">
        <f t="shared" si="8"/>
        <v>150</v>
      </c>
      <c r="O12" s="13">
        <f t="shared" si="9"/>
        <v>250</v>
      </c>
    </row>
    <row r="13" spans="1:15" ht="14.25" customHeight="1" x14ac:dyDescent="0.45">
      <c r="A13" s="50" t="s">
        <v>28</v>
      </c>
      <c r="B13" s="34">
        <v>4</v>
      </c>
      <c r="C13" s="15">
        <f t="shared" si="10"/>
        <v>40</v>
      </c>
      <c r="D13" s="22">
        <f t="shared" si="0"/>
        <v>40</v>
      </c>
      <c r="E13" s="14"/>
      <c r="F13" s="22">
        <v>130</v>
      </c>
      <c r="G13" s="22">
        <v>70</v>
      </c>
      <c r="H13" s="13">
        <f t="shared" si="3"/>
        <v>200</v>
      </c>
      <c r="I13" s="22">
        <f t="shared" si="4"/>
        <v>40</v>
      </c>
      <c r="J13" s="22">
        <f t="shared" si="5"/>
        <v>40</v>
      </c>
      <c r="K13" s="6"/>
      <c r="L13" s="22">
        <v>195</v>
      </c>
      <c r="M13" s="22">
        <v>105</v>
      </c>
      <c r="N13" s="13">
        <f t="shared" si="8"/>
        <v>300</v>
      </c>
      <c r="O13" s="13">
        <f t="shared" si="9"/>
        <v>500</v>
      </c>
    </row>
    <row r="14" spans="1:15" ht="14.25" customHeight="1" x14ac:dyDescent="0.45">
      <c r="A14" s="50" t="s">
        <v>29</v>
      </c>
      <c r="B14" s="34">
        <v>4</v>
      </c>
      <c r="C14" s="15">
        <f t="shared" si="10"/>
        <v>40</v>
      </c>
      <c r="D14" s="22">
        <f t="shared" si="0"/>
        <v>40</v>
      </c>
      <c r="E14" s="22"/>
      <c r="F14" s="22">
        <f t="shared" si="1"/>
        <v>60</v>
      </c>
      <c r="G14" s="22">
        <f t="shared" si="2"/>
        <v>140</v>
      </c>
      <c r="H14" s="13">
        <f t="shared" si="3"/>
        <v>200</v>
      </c>
      <c r="I14" s="22">
        <f t="shared" si="4"/>
        <v>40</v>
      </c>
      <c r="J14" s="22">
        <f t="shared" si="5"/>
        <v>40</v>
      </c>
      <c r="K14" s="22"/>
      <c r="L14" s="22">
        <f t="shared" si="6"/>
        <v>90</v>
      </c>
      <c r="M14" s="22">
        <f t="shared" si="7"/>
        <v>210</v>
      </c>
      <c r="N14" s="13">
        <f t="shared" si="8"/>
        <v>300</v>
      </c>
      <c r="O14" s="13">
        <f t="shared" si="9"/>
        <v>500</v>
      </c>
    </row>
    <row r="15" spans="1:15" ht="14.25" customHeight="1" x14ac:dyDescent="0.45">
      <c r="A15" s="50" t="s">
        <v>145</v>
      </c>
      <c r="B15" s="34">
        <v>2</v>
      </c>
      <c r="C15" s="55">
        <f t="shared" si="10"/>
        <v>20</v>
      </c>
      <c r="D15" s="18">
        <f t="shared" si="0"/>
        <v>20</v>
      </c>
      <c r="E15" s="18"/>
      <c r="F15" s="18">
        <v>100</v>
      </c>
      <c r="G15" s="18" t="s">
        <v>25</v>
      </c>
      <c r="H15" s="42">
        <f t="shared" si="3"/>
        <v>100</v>
      </c>
      <c r="I15" s="18">
        <f t="shared" si="4"/>
        <v>20</v>
      </c>
      <c r="J15" s="18">
        <f t="shared" si="5"/>
        <v>20</v>
      </c>
      <c r="K15" s="18"/>
      <c r="L15" s="18">
        <v>150</v>
      </c>
      <c r="M15" s="18" t="s">
        <v>25</v>
      </c>
      <c r="N15" s="42">
        <f t="shared" si="8"/>
        <v>150</v>
      </c>
      <c r="O15" s="42">
        <f t="shared" si="9"/>
        <v>250</v>
      </c>
    </row>
    <row r="16" spans="1:15" ht="14.25" customHeight="1" x14ac:dyDescent="0.45">
      <c r="A16" s="188"/>
      <c r="B16" s="49"/>
      <c r="C16" s="71"/>
      <c r="D16" s="57"/>
      <c r="E16" s="57"/>
      <c r="F16" s="62"/>
      <c r="G16" s="62"/>
      <c r="H16" s="63"/>
      <c r="I16" s="57"/>
      <c r="J16" s="57"/>
      <c r="K16" s="57"/>
      <c r="L16" s="62"/>
      <c r="M16" s="62"/>
      <c r="N16" s="63"/>
      <c r="O16" s="58"/>
    </row>
    <row r="17" spans="1:15" ht="14.25" customHeight="1" x14ac:dyDescent="0.45">
      <c r="A17" s="189"/>
      <c r="B17" s="64"/>
      <c r="C17" s="71"/>
      <c r="D17" s="57"/>
      <c r="E17" s="57"/>
      <c r="F17" s="62"/>
      <c r="G17" s="62"/>
      <c r="H17" s="63"/>
      <c r="I17" s="57"/>
      <c r="J17" s="57"/>
      <c r="K17" s="57"/>
      <c r="L17" s="62"/>
      <c r="M17" s="62"/>
      <c r="N17" s="63"/>
      <c r="O17" s="58"/>
    </row>
    <row r="18" spans="1:15" ht="14.25" customHeight="1" x14ac:dyDescent="0.45">
      <c r="A18" s="57"/>
      <c r="B18" s="57"/>
      <c r="C18" s="57"/>
      <c r="D18" s="57"/>
      <c r="E18" s="57"/>
      <c r="F18" s="34"/>
      <c r="G18" s="57"/>
      <c r="H18" s="58"/>
      <c r="I18" s="57"/>
      <c r="J18" s="57"/>
      <c r="K18" s="57"/>
      <c r="L18" s="34"/>
      <c r="M18" s="57"/>
      <c r="N18" s="59"/>
      <c r="O18" s="60"/>
    </row>
    <row r="19" spans="1:15" ht="14.25" customHeight="1" x14ac:dyDescent="0.45">
      <c r="A19" s="57"/>
      <c r="B19" s="57"/>
      <c r="C19" s="57"/>
      <c r="D19" s="57"/>
      <c r="E19" s="57"/>
      <c r="F19" s="34"/>
      <c r="G19" s="57"/>
      <c r="H19" s="58"/>
      <c r="I19" s="57"/>
      <c r="J19" s="57"/>
      <c r="K19" s="57"/>
      <c r="L19" s="34"/>
      <c r="M19" s="57"/>
      <c r="N19" s="59"/>
      <c r="O19" s="60"/>
    </row>
    <row r="20" spans="1:15" ht="14.25" customHeight="1" x14ac:dyDescent="0.45">
      <c r="A20" s="61"/>
      <c r="B20" s="57"/>
      <c r="C20" s="57"/>
      <c r="D20" s="57"/>
      <c r="E20" s="57"/>
      <c r="F20" s="62"/>
      <c r="G20" s="62"/>
      <c r="H20" s="63"/>
      <c r="I20" s="57"/>
      <c r="J20" s="57"/>
      <c r="K20" s="57"/>
      <c r="L20" s="62"/>
      <c r="M20" s="62"/>
      <c r="N20" s="59"/>
      <c r="O20" s="58"/>
    </row>
    <row r="21" spans="1:15" ht="14.25" customHeight="1" x14ac:dyDescent="0.45">
      <c r="A21" s="61"/>
      <c r="B21" s="57"/>
      <c r="C21" s="57"/>
      <c r="D21" s="57"/>
      <c r="E21" s="57"/>
      <c r="F21" s="62"/>
      <c r="G21" s="62"/>
      <c r="H21" s="63"/>
      <c r="I21" s="57"/>
      <c r="J21" s="57"/>
      <c r="K21" s="57"/>
      <c r="L21" s="62"/>
      <c r="M21" s="62"/>
      <c r="N21" s="59"/>
      <c r="O21" s="58"/>
    </row>
    <row r="22" spans="1:15" ht="14.25" customHeight="1" x14ac:dyDescent="0.45">
      <c r="A22" s="5" t="s">
        <v>18</v>
      </c>
      <c r="B22" s="21">
        <f>SUM(B3:B19)</f>
        <v>33</v>
      </c>
      <c r="C22" s="21" t="s">
        <v>25</v>
      </c>
      <c r="D22" s="21" t="s">
        <v>25</v>
      </c>
      <c r="E22" s="21"/>
      <c r="F22" s="21" t="s">
        <v>25</v>
      </c>
      <c r="G22" s="21" t="s">
        <v>25</v>
      </c>
      <c r="H22" s="21">
        <f>SUM(H3:H19)</f>
        <v>1650</v>
      </c>
      <c r="I22" s="21" t="s">
        <v>25</v>
      </c>
      <c r="J22" s="21" t="s">
        <v>25</v>
      </c>
      <c r="K22" s="21"/>
      <c r="L22" s="21" t="s">
        <v>25</v>
      </c>
      <c r="M22" s="21" t="s">
        <v>25</v>
      </c>
      <c r="N22" s="21">
        <f>SUM(N3:N19)</f>
        <v>2475</v>
      </c>
      <c r="O22" s="21">
        <f>SUM(O3:O19)</f>
        <v>4125</v>
      </c>
    </row>
    <row r="23" spans="1:15" ht="14.25" customHeight="1" x14ac:dyDescent="0.45">
      <c r="A23" s="7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f>+N22+H22</f>
        <v>4125</v>
      </c>
    </row>
    <row r="24" spans="1:15" ht="14.25" customHeight="1" x14ac:dyDescent="0.45">
      <c r="D24" s="10"/>
      <c r="E24" s="10"/>
      <c r="F24" s="11"/>
      <c r="G24" s="10"/>
      <c r="H24" s="11"/>
      <c r="I24" s="27"/>
      <c r="J24" s="10"/>
      <c r="K24" s="10"/>
      <c r="M24" s="10"/>
      <c r="N24" s="10"/>
      <c r="O24" s="27"/>
    </row>
    <row r="25" spans="1:15" ht="14.25" customHeight="1" x14ac:dyDescent="0.45"/>
    <row r="26" spans="1:15" ht="14.25" customHeight="1" x14ac:dyDescent="0.45"/>
    <row r="27" spans="1:15" ht="14.25" customHeight="1" x14ac:dyDescent="0.45"/>
    <row r="28" spans="1:15" ht="14.25" customHeight="1" x14ac:dyDescent="0.45"/>
    <row r="29" spans="1:15" ht="14.25" customHeight="1" x14ac:dyDescent="0.45"/>
    <row r="30" spans="1:15" ht="14.25" customHeight="1" x14ac:dyDescent="0.45"/>
    <row r="31" spans="1:15" ht="14.25" customHeight="1" x14ac:dyDescent="0.45"/>
    <row r="32" spans="1:15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983"/>
  <sheetViews>
    <sheetView workbookViewId="0">
      <selection activeCell="M13" sqref="M13"/>
    </sheetView>
  </sheetViews>
  <sheetFormatPr defaultColWidth="15.1328125" defaultRowHeight="15" customHeight="1" x14ac:dyDescent="0.45"/>
  <cols>
    <col min="1" max="1" width="38.3984375" customWidth="1"/>
    <col min="2" max="2" width="8.3984375" customWidth="1"/>
    <col min="3" max="4" width="6.73046875" customWidth="1"/>
    <col min="5" max="5" width="3.1328125" customWidth="1"/>
    <col min="6" max="10" width="6.73046875" customWidth="1"/>
    <col min="11" max="11" width="2.86328125" customWidth="1"/>
    <col min="12" max="14" width="6.73046875" customWidth="1"/>
    <col min="15" max="15" width="10.265625" customWidth="1"/>
    <col min="16" max="24" width="7.59765625" customWidth="1"/>
  </cols>
  <sheetData>
    <row r="1" spans="1:15" ht="37.15" customHeight="1" x14ac:dyDescent="0.45">
      <c r="A1" s="150" t="s">
        <v>146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5" ht="14.25" customHeight="1" x14ac:dyDescent="0.45">
      <c r="A2" s="2"/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5" ht="14.25" customHeight="1" x14ac:dyDescent="0.45">
      <c r="A3" s="51" t="s">
        <v>20</v>
      </c>
      <c r="B3" s="31">
        <v>2</v>
      </c>
      <c r="C3" s="22">
        <f>+B3*10</f>
        <v>20</v>
      </c>
      <c r="D3" s="22">
        <f>+B3*10</f>
        <v>20</v>
      </c>
      <c r="E3" s="22"/>
      <c r="F3" s="22">
        <f>+H3*30/100</f>
        <v>30</v>
      </c>
      <c r="G3" s="22">
        <f>+H3*70/100</f>
        <v>70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+N3*30/100</f>
        <v>45</v>
      </c>
      <c r="M3" s="22">
        <f>+N3*70/100</f>
        <v>105</v>
      </c>
      <c r="N3" s="13">
        <f>+O3*60/100</f>
        <v>150</v>
      </c>
      <c r="O3" s="13">
        <f>+B3*125</f>
        <v>250</v>
      </c>
    </row>
    <row r="4" spans="1:15" ht="14.25" customHeight="1" x14ac:dyDescent="0.45">
      <c r="A4" s="51" t="s">
        <v>55</v>
      </c>
      <c r="B4" s="31">
        <v>1</v>
      </c>
      <c r="C4" s="22">
        <f t="shared" ref="C4:C16" si="0">+B4*10</f>
        <v>10</v>
      </c>
      <c r="D4" s="22">
        <f t="shared" ref="D4:D16" si="1">+B4*10</f>
        <v>10</v>
      </c>
      <c r="E4" s="14"/>
      <c r="F4" s="22">
        <f t="shared" ref="F4:F15" si="2">+H4*30/100</f>
        <v>15</v>
      </c>
      <c r="G4" s="22">
        <f t="shared" ref="G4:G15" si="3">+H4*70/100</f>
        <v>35</v>
      </c>
      <c r="H4" s="13">
        <f t="shared" ref="H4:H16" si="4">+O4*40/100</f>
        <v>50</v>
      </c>
      <c r="I4" s="22">
        <f t="shared" ref="I4:I16" si="5">+B4*10</f>
        <v>10</v>
      </c>
      <c r="J4" s="22">
        <f t="shared" ref="J4:J16" si="6">+B4*10</f>
        <v>10</v>
      </c>
      <c r="K4" s="6"/>
      <c r="L4" s="22">
        <f t="shared" ref="L4:L15" si="7">+N4*30/100</f>
        <v>22.5</v>
      </c>
      <c r="M4" s="22">
        <f t="shared" ref="M4:M15" si="8">+N4*70/100</f>
        <v>52.5</v>
      </c>
      <c r="N4" s="13">
        <f t="shared" ref="N4:N16" si="9">+O4*60/100</f>
        <v>75</v>
      </c>
      <c r="O4" s="13">
        <f t="shared" ref="O4:O16" si="10">+B4*125</f>
        <v>125</v>
      </c>
    </row>
    <row r="5" spans="1:15" ht="14.25" customHeight="1" x14ac:dyDescent="0.45">
      <c r="A5" s="51" t="s">
        <v>58</v>
      </c>
      <c r="B5" s="45">
        <v>2</v>
      </c>
      <c r="C5" s="22">
        <f t="shared" si="0"/>
        <v>20</v>
      </c>
      <c r="D5" s="22">
        <f t="shared" si="1"/>
        <v>20</v>
      </c>
      <c r="E5" s="14"/>
      <c r="F5" s="22">
        <f t="shared" si="2"/>
        <v>30</v>
      </c>
      <c r="G5" s="22">
        <f t="shared" si="3"/>
        <v>70</v>
      </c>
      <c r="H5" s="13">
        <f t="shared" si="4"/>
        <v>100</v>
      </c>
      <c r="I5" s="22">
        <f t="shared" si="5"/>
        <v>20</v>
      </c>
      <c r="J5" s="22">
        <f t="shared" si="6"/>
        <v>20</v>
      </c>
      <c r="K5" s="6"/>
      <c r="L5" s="22">
        <f t="shared" si="7"/>
        <v>45</v>
      </c>
      <c r="M5" s="22">
        <f t="shared" si="8"/>
        <v>105</v>
      </c>
      <c r="N5" s="13">
        <f t="shared" si="9"/>
        <v>150</v>
      </c>
      <c r="O5" s="13">
        <f t="shared" si="10"/>
        <v>250</v>
      </c>
    </row>
    <row r="6" spans="1:15" ht="14.25" customHeight="1" x14ac:dyDescent="0.45">
      <c r="A6" s="51" t="s">
        <v>21</v>
      </c>
      <c r="B6" s="45">
        <v>2</v>
      </c>
      <c r="C6" s="22">
        <f t="shared" si="0"/>
        <v>20</v>
      </c>
      <c r="D6" s="22">
        <f t="shared" si="1"/>
        <v>20</v>
      </c>
      <c r="E6" s="14"/>
      <c r="F6" s="22">
        <v>65</v>
      </c>
      <c r="G6" s="22">
        <v>35</v>
      </c>
      <c r="H6" s="13">
        <f t="shared" si="4"/>
        <v>100</v>
      </c>
      <c r="I6" s="22">
        <f t="shared" si="5"/>
        <v>20</v>
      </c>
      <c r="J6" s="22">
        <f t="shared" si="6"/>
        <v>20</v>
      </c>
      <c r="K6" s="6"/>
      <c r="L6" s="22">
        <v>98</v>
      </c>
      <c r="M6" s="22">
        <v>52</v>
      </c>
      <c r="N6" s="13">
        <f t="shared" si="9"/>
        <v>150</v>
      </c>
      <c r="O6" s="13">
        <f t="shared" si="10"/>
        <v>250</v>
      </c>
    </row>
    <row r="7" spans="1:15" ht="14.25" customHeight="1" x14ac:dyDescent="0.45">
      <c r="A7" s="51" t="s">
        <v>22</v>
      </c>
      <c r="B7" s="45">
        <v>3</v>
      </c>
      <c r="C7" s="22">
        <f t="shared" si="0"/>
        <v>30</v>
      </c>
      <c r="D7" s="22">
        <f t="shared" si="1"/>
        <v>30</v>
      </c>
      <c r="E7" s="22"/>
      <c r="F7" s="22">
        <v>96</v>
      </c>
      <c r="G7" s="22">
        <v>54</v>
      </c>
      <c r="H7" s="13">
        <f t="shared" si="4"/>
        <v>150</v>
      </c>
      <c r="I7" s="22">
        <f t="shared" si="5"/>
        <v>30</v>
      </c>
      <c r="J7" s="22">
        <f t="shared" si="6"/>
        <v>30</v>
      </c>
      <c r="K7" s="22"/>
      <c r="L7" s="22">
        <v>144</v>
      </c>
      <c r="M7" s="22">
        <v>81</v>
      </c>
      <c r="N7" s="13">
        <f t="shared" si="9"/>
        <v>225</v>
      </c>
      <c r="O7" s="13">
        <f t="shared" si="10"/>
        <v>375</v>
      </c>
    </row>
    <row r="8" spans="1:15" ht="14.25" customHeight="1" x14ac:dyDescent="0.45">
      <c r="A8" s="51" t="s">
        <v>60</v>
      </c>
      <c r="B8" s="45">
        <v>1</v>
      </c>
      <c r="C8" s="22">
        <f t="shared" si="0"/>
        <v>10</v>
      </c>
      <c r="D8" s="22">
        <f t="shared" si="1"/>
        <v>10</v>
      </c>
      <c r="E8" s="14"/>
      <c r="F8" s="22">
        <f t="shared" si="2"/>
        <v>15</v>
      </c>
      <c r="G8" s="22">
        <f t="shared" si="3"/>
        <v>35</v>
      </c>
      <c r="H8" s="13">
        <f t="shared" si="4"/>
        <v>50</v>
      </c>
      <c r="I8" s="22">
        <f t="shared" si="5"/>
        <v>10</v>
      </c>
      <c r="J8" s="22">
        <f t="shared" si="6"/>
        <v>10</v>
      </c>
      <c r="K8" s="6"/>
      <c r="L8" s="22">
        <f t="shared" si="7"/>
        <v>22.5</v>
      </c>
      <c r="M8" s="22">
        <f t="shared" si="8"/>
        <v>52.5</v>
      </c>
      <c r="N8" s="13">
        <f t="shared" si="9"/>
        <v>75</v>
      </c>
      <c r="O8" s="13">
        <f t="shared" si="10"/>
        <v>125</v>
      </c>
    </row>
    <row r="9" spans="1:15" ht="14.25" customHeight="1" x14ac:dyDescent="0.45">
      <c r="A9" s="51" t="s">
        <v>23</v>
      </c>
      <c r="B9" s="45">
        <v>2</v>
      </c>
      <c r="C9" s="22">
        <f t="shared" si="0"/>
        <v>20</v>
      </c>
      <c r="D9" s="22">
        <f t="shared" si="1"/>
        <v>20</v>
      </c>
      <c r="E9" s="14"/>
      <c r="F9" s="22">
        <f t="shared" si="2"/>
        <v>30</v>
      </c>
      <c r="G9" s="22">
        <f t="shared" si="3"/>
        <v>70</v>
      </c>
      <c r="H9" s="13">
        <f t="shared" si="4"/>
        <v>100</v>
      </c>
      <c r="I9" s="22">
        <f t="shared" si="5"/>
        <v>20</v>
      </c>
      <c r="J9" s="22">
        <f t="shared" si="6"/>
        <v>20</v>
      </c>
      <c r="K9" s="6"/>
      <c r="L9" s="22">
        <f t="shared" si="7"/>
        <v>45</v>
      </c>
      <c r="M9" s="22">
        <f t="shared" si="8"/>
        <v>105</v>
      </c>
      <c r="N9" s="13">
        <f t="shared" si="9"/>
        <v>150</v>
      </c>
      <c r="O9" s="13">
        <f t="shared" si="10"/>
        <v>250</v>
      </c>
    </row>
    <row r="10" spans="1:15" ht="14.25" customHeight="1" x14ac:dyDescent="0.45">
      <c r="A10" s="51" t="s">
        <v>24</v>
      </c>
      <c r="B10" s="31">
        <v>2</v>
      </c>
      <c r="C10" s="22">
        <f t="shared" si="0"/>
        <v>20</v>
      </c>
      <c r="D10" s="22">
        <f t="shared" si="1"/>
        <v>20</v>
      </c>
      <c r="E10" s="14"/>
      <c r="F10" s="22">
        <v>100</v>
      </c>
      <c r="G10" s="22" t="s">
        <v>25</v>
      </c>
      <c r="H10" s="13">
        <f t="shared" si="4"/>
        <v>100</v>
      </c>
      <c r="I10" s="22">
        <f t="shared" si="5"/>
        <v>20</v>
      </c>
      <c r="J10" s="22">
        <f t="shared" si="6"/>
        <v>20</v>
      </c>
      <c r="K10" s="6"/>
      <c r="L10" s="22">
        <v>150</v>
      </c>
      <c r="M10" s="22" t="s">
        <v>25</v>
      </c>
      <c r="N10" s="13">
        <f t="shared" si="9"/>
        <v>150</v>
      </c>
      <c r="O10" s="13">
        <f t="shared" si="10"/>
        <v>250</v>
      </c>
    </row>
    <row r="11" spans="1:15" ht="14.25" customHeight="1" x14ac:dyDescent="0.45">
      <c r="A11" s="50" t="s">
        <v>61</v>
      </c>
      <c r="B11" s="34">
        <v>0</v>
      </c>
      <c r="C11" s="22">
        <f t="shared" si="0"/>
        <v>0</v>
      </c>
      <c r="D11" s="22">
        <f t="shared" si="1"/>
        <v>0</v>
      </c>
      <c r="E11" s="22"/>
      <c r="F11" s="22">
        <f t="shared" si="2"/>
        <v>0</v>
      </c>
      <c r="G11" s="22">
        <f t="shared" si="3"/>
        <v>0</v>
      </c>
      <c r="H11" s="13">
        <f t="shared" si="4"/>
        <v>0</v>
      </c>
      <c r="I11" s="22">
        <f t="shared" si="5"/>
        <v>0</v>
      </c>
      <c r="J11" s="22">
        <f t="shared" si="6"/>
        <v>0</v>
      </c>
      <c r="K11" s="22"/>
      <c r="L11" s="22">
        <f t="shared" si="7"/>
        <v>0</v>
      </c>
      <c r="M11" s="22">
        <f t="shared" si="8"/>
        <v>0</v>
      </c>
      <c r="N11" s="13">
        <f t="shared" si="9"/>
        <v>0</v>
      </c>
      <c r="O11" s="13">
        <f t="shared" si="10"/>
        <v>0</v>
      </c>
    </row>
    <row r="12" spans="1:15" ht="14.25" customHeight="1" x14ac:dyDescent="0.45">
      <c r="A12" s="50" t="s">
        <v>116</v>
      </c>
      <c r="B12" s="34">
        <v>4</v>
      </c>
      <c r="C12" s="22">
        <f t="shared" si="0"/>
        <v>40</v>
      </c>
      <c r="D12" s="22">
        <f t="shared" si="1"/>
        <v>40</v>
      </c>
      <c r="E12" s="6"/>
      <c r="F12" s="22">
        <v>60</v>
      </c>
      <c r="G12" s="22">
        <v>140</v>
      </c>
      <c r="H12" s="13">
        <f t="shared" si="4"/>
        <v>200</v>
      </c>
      <c r="I12" s="22">
        <f t="shared" si="5"/>
        <v>40</v>
      </c>
      <c r="J12" s="22">
        <f t="shared" si="6"/>
        <v>40</v>
      </c>
      <c r="K12" s="6"/>
      <c r="L12" s="22">
        <v>90</v>
      </c>
      <c r="M12" s="22">
        <v>210</v>
      </c>
      <c r="N12" s="13">
        <f t="shared" si="9"/>
        <v>300</v>
      </c>
      <c r="O12" s="13">
        <f t="shared" si="10"/>
        <v>500</v>
      </c>
    </row>
    <row r="13" spans="1:15" ht="14.25" customHeight="1" x14ac:dyDescent="0.45">
      <c r="A13" s="50" t="s">
        <v>26</v>
      </c>
      <c r="B13" s="34">
        <v>2</v>
      </c>
      <c r="C13" s="22">
        <f t="shared" si="0"/>
        <v>20</v>
      </c>
      <c r="D13" s="22">
        <f t="shared" si="1"/>
        <v>20</v>
      </c>
      <c r="E13" s="14"/>
      <c r="F13" s="22">
        <v>100</v>
      </c>
      <c r="G13" s="22" t="s">
        <v>25</v>
      </c>
      <c r="H13" s="13">
        <f t="shared" si="4"/>
        <v>100</v>
      </c>
      <c r="I13" s="22">
        <f t="shared" si="5"/>
        <v>20</v>
      </c>
      <c r="J13" s="22">
        <f t="shared" si="6"/>
        <v>20</v>
      </c>
      <c r="K13" s="6"/>
      <c r="L13" s="22">
        <v>150</v>
      </c>
      <c r="M13" s="22" t="s">
        <v>25</v>
      </c>
      <c r="N13" s="13">
        <f t="shared" si="9"/>
        <v>150</v>
      </c>
      <c r="O13" s="13">
        <f t="shared" si="10"/>
        <v>250</v>
      </c>
    </row>
    <row r="14" spans="1:15" ht="14.25" customHeight="1" x14ac:dyDescent="0.45">
      <c r="A14" s="50" t="s">
        <v>28</v>
      </c>
      <c r="B14" s="34">
        <v>4</v>
      </c>
      <c r="C14" s="22">
        <f t="shared" si="0"/>
        <v>40</v>
      </c>
      <c r="D14" s="22">
        <f t="shared" si="1"/>
        <v>40</v>
      </c>
      <c r="E14" s="56"/>
      <c r="F14" s="22">
        <v>130</v>
      </c>
      <c r="G14" s="22">
        <v>70</v>
      </c>
      <c r="H14" s="13">
        <f t="shared" si="4"/>
        <v>200</v>
      </c>
      <c r="I14" s="22">
        <f t="shared" si="5"/>
        <v>40</v>
      </c>
      <c r="J14" s="22">
        <f t="shared" si="6"/>
        <v>40</v>
      </c>
      <c r="K14" s="131"/>
      <c r="L14" s="22">
        <v>195</v>
      </c>
      <c r="M14" s="22">
        <v>105</v>
      </c>
      <c r="N14" s="13">
        <f t="shared" si="9"/>
        <v>300</v>
      </c>
      <c r="O14" s="13">
        <f t="shared" si="10"/>
        <v>500</v>
      </c>
    </row>
    <row r="15" spans="1:15" ht="14.25" customHeight="1" x14ac:dyDescent="0.45">
      <c r="A15" s="50" t="s">
        <v>29</v>
      </c>
      <c r="B15" s="34">
        <v>6</v>
      </c>
      <c r="C15" s="22">
        <f t="shared" si="0"/>
        <v>60</v>
      </c>
      <c r="D15" s="22">
        <f t="shared" si="1"/>
        <v>60</v>
      </c>
      <c r="E15" s="57"/>
      <c r="F15" s="22">
        <f t="shared" si="2"/>
        <v>90</v>
      </c>
      <c r="G15" s="22">
        <f t="shared" si="3"/>
        <v>210</v>
      </c>
      <c r="H15" s="13">
        <f t="shared" si="4"/>
        <v>300</v>
      </c>
      <c r="I15" s="22">
        <f t="shared" si="5"/>
        <v>60</v>
      </c>
      <c r="J15" s="22">
        <f t="shared" si="6"/>
        <v>60</v>
      </c>
      <c r="K15" s="36"/>
      <c r="L15" s="22">
        <f t="shared" si="7"/>
        <v>135</v>
      </c>
      <c r="M15" s="22">
        <f t="shared" si="8"/>
        <v>315</v>
      </c>
      <c r="N15" s="13">
        <f t="shared" si="9"/>
        <v>450</v>
      </c>
      <c r="O15" s="13">
        <f t="shared" si="10"/>
        <v>750</v>
      </c>
    </row>
    <row r="16" spans="1:15" ht="14.25" customHeight="1" x14ac:dyDescent="0.45">
      <c r="A16" s="50" t="s">
        <v>120</v>
      </c>
      <c r="B16" s="34">
        <v>2</v>
      </c>
      <c r="C16" s="22">
        <f t="shared" si="0"/>
        <v>20</v>
      </c>
      <c r="D16" s="22">
        <f t="shared" si="1"/>
        <v>20</v>
      </c>
      <c r="E16" s="57"/>
      <c r="F16" s="22">
        <v>100</v>
      </c>
      <c r="G16" s="22" t="s">
        <v>25</v>
      </c>
      <c r="H16" s="13">
        <f t="shared" si="4"/>
        <v>100</v>
      </c>
      <c r="I16" s="22">
        <f t="shared" si="5"/>
        <v>20</v>
      </c>
      <c r="J16" s="22">
        <f t="shared" si="6"/>
        <v>20</v>
      </c>
      <c r="K16" s="36"/>
      <c r="L16" s="22">
        <v>150</v>
      </c>
      <c r="M16" s="22" t="s">
        <v>25</v>
      </c>
      <c r="N16" s="13">
        <f t="shared" si="9"/>
        <v>150</v>
      </c>
      <c r="O16" s="13">
        <f t="shared" si="10"/>
        <v>250</v>
      </c>
    </row>
    <row r="17" spans="1:15" ht="14.25" customHeight="1" x14ac:dyDescent="0.45">
      <c r="A17" s="61"/>
      <c r="B17" s="57"/>
      <c r="C17" s="57"/>
      <c r="D17" s="57"/>
      <c r="E17" s="57"/>
      <c r="F17" s="62"/>
      <c r="G17" s="62"/>
      <c r="H17" s="63"/>
      <c r="I17" s="57"/>
      <c r="J17" s="57"/>
      <c r="K17" s="57"/>
      <c r="L17" s="62"/>
      <c r="M17" s="62"/>
      <c r="N17" s="59"/>
      <c r="O17" s="58"/>
    </row>
    <row r="18" spans="1:15" ht="14.25" customHeight="1" x14ac:dyDescent="0.45">
      <c r="A18" s="61"/>
      <c r="B18" s="57"/>
      <c r="C18" s="57"/>
      <c r="D18" s="57"/>
      <c r="E18" s="57"/>
      <c r="F18" s="62"/>
      <c r="G18" s="62"/>
      <c r="H18" s="63"/>
      <c r="I18" s="57"/>
      <c r="J18" s="57"/>
      <c r="K18" s="57"/>
      <c r="L18" s="62"/>
      <c r="M18" s="62"/>
      <c r="N18" s="59"/>
      <c r="O18" s="58"/>
    </row>
    <row r="19" spans="1:15" ht="14.25" customHeight="1" x14ac:dyDescent="0.45">
      <c r="A19" s="5" t="s">
        <v>18</v>
      </c>
      <c r="B19" s="21">
        <f>SUM(B3:B16)</f>
        <v>33</v>
      </c>
      <c r="C19" s="21" t="s">
        <v>25</v>
      </c>
      <c r="D19" s="21" t="s">
        <v>25</v>
      </c>
      <c r="E19" s="21"/>
      <c r="F19" s="21" t="s">
        <v>25</v>
      </c>
      <c r="G19" s="21" t="s">
        <v>25</v>
      </c>
      <c r="H19" s="21">
        <f>SUM(H3:H16)</f>
        <v>1650</v>
      </c>
      <c r="I19" s="21" t="s">
        <v>25</v>
      </c>
      <c r="J19" s="21" t="s">
        <v>25</v>
      </c>
      <c r="K19" s="21"/>
      <c r="L19" s="21" t="s">
        <v>25</v>
      </c>
      <c r="M19" s="21" t="s">
        <v>25</v>
      </c>
      <c r="N19" s="21">
        <f>SUM(N3:N16)</f>
        <v>2475</v>
      </c>
      <c r="O19" s="21">
        <f>SUM(O3:O16)</f>
        <v>4125</v>
      </c>
    </row>
    <row r="20" spans="1:15" ht="14.25" customHeight="1" x14ac:dyDescent="0.45">
      <c r="A20" s="7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f>+N19+H19</f>
        <v>4125</v>
      </c>
    </row>
    <row r="21" spans="1:15" ht="14.25" customHeight="1" x14ac:dyDescent="0.45">
      <c r="D21" s="10"/>
      <c r="E21" s="10"/>
      <c r="F21" s="11"/>
      <c r="G21" s="10"/>
      <c r="H21" s="11"/>
      <c r="I21" s="27"/>
      <c r="J21" s="10"/>
      <c r="K21" s="10"/>
      <c r="M21" s="10"/>
      <c r="N21" s="10"/>
      <c r="O21" s="27"/>
    </row>
    <row r="22" spans="1:15" ht="14.25" customHeight="1" x14ac:dyDescent="0.45"/>
    <row r="23" spans="1:15" ht="14.25" customHeight="1" x14ac:dyDescent="0.45"/>
    <row r="24" spans="1:15" ht="14.25" customHeight="1" x14ac:dyDescent="0.45"/>
    <row r="25" spans="1:15" ht="14.25" customHeight="1" x14ac:dyDescent="0.45"/>
    <row r="26" spans="1:15" ht="14.25" customHeight="1" x14ac:dyDescent="0.45"/>
    <row r="27" spans="1:15" ht="14.25" customHeight="1" x14ac:dyDescent="0.45"/>
    <row r="28" spans="1:15" ht="14.25" customHeight="1" x14ac:dyDescent="0.45"/>
    <row r="29" spans="1:15" ht="14.25" customHeight="1" x14ac:dyDescent="0.45"/>
    <row r="30" spans="1:15" ht="14.25" customHeight="1" x14ac:dyDescent="0.45"/>
    <row r="31" spans="1:15" ht="14.25" customHeight="1" x14ac:dyDescent="0.45"/>
    <row r="32" spans="1:15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986"/>
  <sheetViews>
    <sheetView workbookViewId="0">
      <selection activeCell="N15" sqref="N15"/>
    </sheetView>
  </sheetViews>
  <sheetFormatPr defaultColWidth="15.1328125" defaultRowHeight="15" customHeight="1" x14ac:dyDescent="0.45"/>
  <cols>
    <col min="1" max="1" width="38.3984375" customWidth="1"/>
    <col min="2" max="2" width="8.3984375" customWidth="1"/>
    <col min="3" max="4" width="6.73046875" customWidth="1"/>
    <col min="5" max="5" width="2.73046875" customWidth="1"/>
    <col min="6" max="10" width="6.73046875" customWidth="1"/>
    <col min="11" max="11" width="2.3984375" customWidth="1"/>
    <col min="12" max="14" width="6.73046875" customWidth="1"/>
    <col min="15" max="15" width="12.3984375" customWidth="1"/>
    <col min="16" max="24" width="7.59765625" customWidth="1"/>
  </cols>
  <sheetData>
    <row r="1" spans="1:15" ht="42" customHeight="1" x14ac:dyDescent="0.45">
      <c r="A1" s="150" t="s">
        <v>147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5" ht="14.25" customHeight="1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5" ht="14.25" customHeight="1" x14ac:dyDescent="0.45">
      <c r="A3" s="50" t="s">
        <v>20</v>
      </c>
      <c r="B3" s="34">
        <v>2</v>
      </c>
      <c r="C3" s="22">
        <f>+B3*10</f>
        <v>20</v>
      </c>
      <c r="D3" s="22">
        <f>+B3*10</f>
        <v>20</v>
      </c>
      <c r="E3" s="22"/>
      <c r="F3" s="22">
        <f>+H3*30/100</f>
        <v>30</v>
      </c>
      <c r="G3" s="22">
        <f>+H3*70/100</f>
        <v>70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+N3*30/100</f>
        <v>45</v>
      </c>
      <c r="M3" s="22">
        <f>+N3*70/100</f>
        <v>105</v>
      </c>
      <c r="N3" s="13">
        <f>+O3*60/100</f>
        <v>150</v>
      </c>
      <c r="O3" s="13">
        <f>+B3*125</f>
        <v>250</v>
      </c>
    </row>
    <row r="4" spans="1:15" ht="14.25" customHeight="1" x14ac:dyDescent="0.45">
      <c r="A4" s="50" t="s">
        <v>55</v>
      </c>
      <c r="B4" s="34">
        <v>2</v>
      </c>
      <c r="C4" s="15">
        <f>+B4*10</f>
        <v>20</v>
      </c>
      <c r="D4" s="22">
        <f t="shared" ref="D4:D15" si="0">+B4*10</f>
        <v>20</v>
      </c>
      <c r="E4" s="14"/>
      <c r="F4" s="22">
        <f t="shared" ref="F4:F14" si="1">+H4*30/100</f>
        <v>30</v>
      </c>
      <c r="G4" s="22">
        <f t="shared" ref="G4:G14" si="2">+H4*70/100</f>
        <v>70</v>
      </c>
      <c r="H4" s="13">
        <f t="shared" ref="H4:H15" si="3">+O4*40/100</f>
        <v>100</v>
      </c>
      <c r="I4" s="22">
        <f t="shared" ref="I4:I15" si="4">+B4*10</f>
        <v>20</v>
      </c>
      <c r="J4" s="22">
        <f t="shared" ref="J4:J15" si="5">+B4*10</f>
        <v>20</v>
      </c>
      <c r="K4" s="6"/>
      <c r="L4" s="22">
        <f t="shared" ref="L4:L14" si="6">+N4*30/100</f>
        <v>45</v>
      </c>
      <c r="M4" s="22">
        <f t="shared" ref="M4:M14" si="7">+N4*70/100</f>
        <v>105</v>
      </c>
      <c r="N4" s="13">
        <f t="shared" ref="N4:N15" si="8">+O4*60/100</f>
        <v>150</v>
      </c>
      <c r="O4" s="13">
        <f t="shared" ref="O4:O15" si="9">+B4*125</f>
        <v>250</v>
      </c>
    </row>
    <row r="5" spans="1:15" ht="14.25" customHeight="1" x14ac:dyDescent="0.45">
      <c r="A5" s="50" t="s">
        <v>58</v>
      </c>
      <c r="B5" s="34">
        <v>2</v>
      </c>
      <c r="C5" s="15">
        <f t="shared" ref="C5:C15" si="10">+B5*10</f>
        <v>20</v>
      </c>
      <c r="D5" s="22">
        <f t="shared" si="0"/>
        <v>20</v>
      </c>
      <c r="E5" s="14"/>
      <c r="F5" s="22">
        <f t="shared" si="1"/>
        <v>30</v>
      </c>
      <c r="G5" s="22">
        <f t="shared" si="2"/>
        <v>70</v>
      </c>
      <c r="H5" s="13">
        <f t="shared" si="3"/>
        <v>100</v>
      </c>
      <c r="I5" s="22">
        <f t="shared" si="4"/>
        <v>20</v>
      </c>
      <c r="J5" s="22">
        <f t="shared" si="5"/>
        <v>20</v>
      </c>
      <c r="K5" s="6"/>
      <c r="L5" s="22">
        <f t="shared" si="6"/>
        <v>45</v>
      </c>
      <c r="M5" s="22">
        <f t="shared" si="7"/>
        <v>105</v>
      </c>
      <c r="N5" s="13">
        <f t="shared" si="8"/>
        <v>150</v>
      </c>
      <c r="O5" s="13">
        <f t="shared" si="9"/>
        <v>250</v>
      </c>
    </row>
    <row r="6" spans="1:15" ht="14.25" customHeight="1" x14ac:dyDescent="0.45">
      <c r="A6" s="50" t="s">
        <v>76</v>
      </c>
      <c r="B6" s="34">
        <v>3</v>
      </c>
      <c r="C6" s="15">
        <f t="shared" si="10"/>
        <v>30</v>
      </c>
      <c r="D6" s="22">
        <f t="shared" si="0"/>
        <v>30</v>
      </c>
      <c r="E6" s="14"/>
      <c r="F6" s="22">
        <v>96</v>
      </c>
      <c r="G6" s="22">
        <v>54</v>
      </c>
      <c r="H6" s="13">
        <f t="shared" si="3"/>
        <v>150</v>
      </c>
      <c r="I6" s="22">
        <f t="shared" si="4"/>
        <v>30</v>
      </c>
      <c r="J6" s="22">
        <f t="shared" si="5"/>
        <v>30</v>
      </c>
      <c r="K6" s="6"/>
      <c r="L6" s="22">
        <v>144</v>
      </c>
      <c r="M6" s="22">
        <v>81</v>
      </c>
      <c r="N6" s="13">
        <f t="shared" si="8"/>
        <v>225</v>
      </c>
      <c r="O6" s="13">
        <f t="shared" si="9"/>
        <v>375</v>
      </c>
    </row>
    <row r="7" spans="1:15" ht="14.25" customHeight="1" x14ac:dyDescent="0.45">
      <c r="A7" s="50" t="s">
        <v>21</v>
      </c>
      <c r="B7" s="34">
        <v>3</v>
      </c>
      <c r="C7" s="15">
        <f t="shared" si="10"/>
        <v>30</v>
      </c>
      <c r="D7" s="22">
        <f t="shared" si="0"/>
        <v>30</v>
      </c>
      <c r="E7" s="22"/>
      <c r="F7" s="22">
        <v>96</v>
      </c>
      <c r="G7" s="22">
        <v>54</v>
      </c>
      <c r="H7" s="13">
        <f t="shared" si="3"/>
        <v>150</v>
      </c>
      <c r="I7" s="22">
        <f t="shared" si="4"/>
        <v>30</v>
      </c>
      <c r="J7" s="22">
        <f t="shared" si="5"/>
        <v>30</v>
      </c>
      <c r="K7" s="22"/>
      <c r="L7" s="22">
        <v>144</v>
      </c>
      <c r="M7" s="22">
        <v>81</v>
      </c>
      <c r="N7" s="13">
        <f t="shared" si="8"/>
        <v>225</v>
      </c>
      <c r="O7" s="13">
        <f t="shared" si="9"/>
        <v>375</v>
      </c>
    </row>
    <row r="8" spans="1:15" ht="14.25" customHeight="1" x14ac:dyDescent="0.45">
      <c r="A8" s="50" t="s">
        <v>22</v>
      </c>
      <c r="B8" s="34">
        <v>3</v>
      </c>
      <c r="C8" s="15">
        <f t="shared" si="10"/>
        <v>30</v>
      </c>
      <c r="D8" s="22">
        <f t="shared" si="0"/>
        <v>30</v>
      </c>
      <c r="E8" s="14"/>
      <c r="F8" s="22">
        <v>96</v>
      </c>
      <c r="G8" s="22">
        <v>54</v>
      </c>
      <c r="H8" s="13">
        <f t="shared" si="3"/>
        <v>150</v>
      </c>
      <c r="I8" s="22">
        <f t="shared" si="4"/>
        <v>30</v>
      </c>
      <c r="J8" s="22">
        <f t="shared" si="5"/>
        <v>30</v>
      </c>
      <c r="K8" s="6"/>
      <c r="L8" s="22">
        <v>144</v>
      </c>
      <c r="M8" s="22">
        <v>81</v>
      </c>
      <c r="N8" s="13">
        <f t="shared" si="8"/>
        <v>225</v>
      </c>
      <c r="O8" s="13">
        <f t="shared" si="9"/>
        <v>375</v>
      </c>
    </row>
    <row r="9" spans="1:15" ht="14.25" customHeight="1" x14ac:dyDescent="0.45">
      <c r="A9" s="50" t="s">
        <v>60</v>
      </c>
      <c r="B9" s="34">
        <v>2</v>
      </c>
      <c r="C9" s="15">
        <f t="shared" si="10"/>
        <v>20</v>
      </c>
      <c r="D9" s="22">
        <f t="shared" si="0"/>
        <v>20</v>
      </c>
      <c r="E9" s="14"/>
      <c r="F9" s="22">
        <f t="shared" si="1"/>
        <v>30</v>
      </c>
      <c r="G9" s="22">
        <f t="shared" si="2"/>
        <v>70</v>
      </c>
      <c r="H9" s="13">
        <f t="shared" si="3"/>
        <v>100</v>
      </c>
      <c r="I9" s="22">
        <f t="shared" si="4"/>
        <v>20</v>
      </c>
      <c r="J9" s="22">
        <f t="shared" si="5"/>
        <v>20</v>
      </c>
      <c r="K9" s="6"/>
      <c r="L9" s="22">
        <f t="shared" si="6"/>
        <v>45</v>
      </c>
      <c r="M9" s="22">
        <f t="shared" si="7"/>
        <v>105</v>
      </c>
      <c r="N9" s="13">
        <f t="shared" si="8"/>
        <v>150</v>
      </c>
      <c r="O9" s="13">
        <f t="shared" si="9"/>
        <v>250</v>
      </c>
    </row>
    <row r="10" spans="1:15" ht="14.25" customHeight="1" x14ac:dyDescent="0.45">
      <c r="A10" s="50" t="s">
        <v>23</v>
      </c>
      <c r="B10" s="34">
        <v>2</v>
      </c>
      <c r="C10" s="15">
        <f t="shared" si="10"/>
        <v>20</v>
      </c>
      <c r="D10" s="22">
        <f t="shared" si="0"/>
        <v>20</v>
      </c>
      <c r="E10" s="14"/>
      <c r="F10" s="22">
        <f t="shared" si="1"/>
        <v>30</v>
      </c>
      <c r="G10" s="22">
        <f t="shared" si="2"/>
        <v>70</v>
      </c>
      <c r="H10" s="13">
        <f t="shared" si="3"/>
        <v>100</v>
      </c>
      <c r="I10" s="22">
        <f t="shared" si="4"/>
        <v>20</v>
      </c>
      <c r="J10" s="22">
        <f t="shared" si="5"/>
        <v>20</v>
      </c>
      <c r="K10" s="6"/>
      <c r="L10" s="22">
        <f t="shared" si="6"/>
        <v>45</v>
      </c>
      <c r="M10" s="22">
        <f t="shared" si="7"/>
        <v>105</v>
      </c>
      <c r="N10" s="13">
        <f t="shared" si="8"/>
        <v>150</v>
      </c>
      <c r="O10" s="13">
        <f t="shared" si="9"/>
        <v>250</v>
      </c>
    </row>
    <row r="11" spans="1:15" ht="14.25" customHeight="1" x14ac:dyDescent="0.45">
      <c r="A11" s="50" t="s">
        <v>24</v>
      </c>
      <c r="B11" s="34">
        <v>2</v>
      </c>
      <c r="C11" s="15">
        <f t="shared" si="10"/>
        <v>20</v>
      </c>
      <c r="D11" s="22">
        <f t="shared" si="0"/>
        <v>20</v>
      </c>
      <c r="E11" s="22"/>
      <c r="F11" s="22">
        <v>100</v>
      </c>
      <c r="G11" s="22" t="s">
        <v>25</v>
      </c>
      <c r="H11" s="13">
        <f t="shared" si="3"/>
        <v>100</v>
      </c>
      <c r="I11" s="22">
        <f t="shared" si="4"/>
        <v>20</v>
      </c>
      <c r="J11" s="22">
        <f t="shared" si="5"/>
        <v>20</v>
      </c>
      <c r="K11" s="22"/>
      <c r="L11" s="22">
        <v>150</v>
      </c>
      <c r="M11" s="22" t="s">
        <v>25</v>
      </c>
      <c r="N11" s="13">
        <f t="shared" si="8"/>
        <v>150</v>
      </c>
      <c r="O11" s="13">
        <f t="shared" si="9"/>
        <v>250</v>
      </c>
    </row>
    <row r="12" spans="1:15" ht="14.25" customHeight="1" x14ac:dyDescent="0.45">
      <c r="A12" s="50" t="s">
        <v>26</v>
      </c>
      <c r="B12" s="34">
        <v>2</v>
      </c>
      <c r="C12" s="15">
        <f t="shared" si="10"/>
        <v>20</v>
      </c>
      <c r="D12" s="22">
        <f t="shared" si="0"/>
        <v>20</v>
      </c>
      <c r="E12" s="14"/>
      <c r="F12" s="22">
        <v>100</v>
      </c>
      <c r="G12" s="22" t="s">
        <v>25</v>
      </c>
      <c r="H12" s="13">
        <f t="shared" si="3"/>
        <v>100</v>
      </c>
      <c r="I12" s="22">
        <f t="shared" si="4"/>
        <v>20</v>
      </c>
      <c r="J12" s="22">
        <f t="shared" si="5"/>
        <v>20</v>
      </c>
      <c r="K12" s="6"/>
      <c r="L12" s="22">
        <v>150</v>
      </c>
      <c r="M12" s="22" t="s">
        <v>25</v>
      </c>
      <c r="N12" s="13">
        <f t="shared" si="8"/>
        <v>150</v>
      </c>
      <c r="O12" s="13">
        <f t="shared" si="9"/>
        <v>250</v>
      </c>
    </row>
    <row r="13" spans="1:15" ht="14.25" customHeight="1" x14ac:dyDescent="0.45">
      <c r="A13" s="50" t="s">
        <v>28</v>
      </c>
      <c r="B13" s="34">
        <v>4</v>
      </c>
      <c r="C13" s="15">
        <f t="shared" si="10"/>
        <v>40</v>
      </c>
      <c r="D13" s="22">
        <f t="shared" si="0"/>
        <v>40</v>
      </c>
      <c r="E13" s="14"/>
      <c r="F13" s="22">
        <v>130</v>
      </c>
      <c r="G13" s="22">
        <v>70</v>
      </c>
      <c r="H13" s="13">
        <f t="shared" si="3"/>
        <v>200</v>
      </c>
      <c r="I13" s="22">
        <f t="shared" si="4"/>
        <v>40</v>
      </c>
      <c r="J13" s="22">
        <f t="shared" si="5"/>
        <v>40</v>
      </c>
      <c r="K13" s="6"/>
      <c r="L13" s="22">
        <v>195</v>
      </c>
      <c r="M13" s="22">
        <v>105</v>
      </c>
      <c r="N13" s="13">
        <f t="shared" si="8"/>
        <v>300</v>
      </c>
      <c r="O13" s="13">
        <f t="shared" si="9"/>
        <v>500</v>
      </c>
    </row>
    <row r="14" spans="1:15" ht="14.25" customHeight="1" x14ac:dyDescent="0.45">
      <c r="A14" s="50" t="s">
        <v>29</v>
      </c>
      <c r="B14" s="34">
        <v>4</v>
      </c>
      <c r="C14" s="15">
        <f t="shared" si="10"/>
        <v>40</v>
      </c>
      <c r="D14" s="22">
        <f t="shared" si="0"/>
        <v>40</v>
      </c>
      <c r="E14" s="22"/>
      <c r="F14" s="22">
        <f t="shared" si="1"/>
        <v>60</v>
      </c>
      <c r="G14" s="22">
        <f t="shared" si="2"/>
        <v>140</v>
      </c>
      <c r="H14" s="13">
        <f t="shared" si="3"/>
        <v>200</v>
      </c>
      <c r="I14" s="22">
        <f t="shared" si="4"/>
        <v>40</v>
      </c>
      <c r="J14" s="22">
        <f t="shared" si="5"/>
        <v>40</v>
      </c>
      <c r="K14" s="22"/>
      <c r="L14" s="22">
        <f t="shared" si="6"/>
        <v>90</v>
      </c>
      <c r="M14" s="22">
        <f t="shared" si="7"/>
        <v>210</v>
      </c>
      <c r="N14" s="13">
        <f t="shared" si="8"/>
        <v>300</v>
      </c>
      <c r="O14" s="13">
        <f t="shared" si="9"/>
        <v>500</v>
      </c>
    </row>
    <row r="15" spans="1:15" ht="14.25" customHeight="1" x14ac:dyDescent="0.45">
      <c r="A15" s="50" t="s">
        <v>145</v>
      </c>
      <c r="B15" s="34">
        <v>2</v>
      </c>
      <c r="C15" s="55">
        <f t="shared" si="10"/>
        <v>20</v>
      </c>
      <c r="D15" s="18">
        <f t="shared" si="0"/>
        <v>20</v>
      </c>
      <c r="E15" s="18"/>
      <c r="F15" s="18">
        <v>100</v>
      </c>
      <c r="G15" s="18" t="s">
        <v>25</v>
      </c>
      <c r="H15" s="42">
        <f t="shared" si="3"/>
        <v>100</v>
      </c>
      <c r="I15" s="18">
        <f t="shared" si="4"/>
        <v>20</v>
      </c>
      <c r="J15" s="18">
        <f t="shared" si="5"/>
        <v>20</v>
      </c>
      <c r="K15" s="18"/>
      <c r="L15" s="18">
        <v>150</v>
      </c>
      <c r="M15" s="18" t="s">
        <v>25</v>
      </c>
      <c r="N15" s="42">
        <f t="shared" si="8"/>
        <v>150</v>
      </c>
      <c r="O15" s="42">
        <f t="shared" si="9"/>
        <v>250</v>
      </c>
    </row>
    <row r="16" spans="1:15" ht="14.25" customHeight="1" x14ac:dyDescent="0.45">
      <c r="A16" s="188"/>
      <c r="B16" s="49"/>
      <c r="C16" s="71"/>
      <c r="D16" s="57"/>
      <c r="E16" s="57"/>
      <c r="F16" s="62"/>
      <c r="G16" s="62"/>
      <c r="H16" s="63"/>
      <c r="I16" s="57"/>
      <c r="J16" s="57"/>
      <c r="K16" s="57"/>
      <c r="L16" s="62"/>
      <c r="M16" s="62"/>
      <c r="N16" s="63"/>
      <c r="O16" s="58"/>
    </row>
    <row r="17" spans="1:15" ht="14.25" customHeight="1" x14ac:dyDescent="0.45">
      <c r="A17" s="189"/>
      <c r="B17" s="64"/>
      <c r="C17" s="71"/>
      <c r="D17" s="57"/>
      <c r="E17" s="57"/>
      <c r="F17" s="62"/>
      <c r="G17" s="62"/>
      <c r="H17" s="63"/>
      <c r="I17" s="57"/>
      <c r="J17" s="57"/>
      <c r="K17" s="57"/>
      <c r="L17" s="62"/>
      <c r="M17" s="62"/>
      <c r="N17" s="63"/>
      <c r="O17" s="58"/>
    </row>
    <row r="18" spans="1:15" ht="14.25" customHeight="1" x14ac:dyDescent="0.45">
      <c r="A18" s="57"/>
      <c r="B18" s="57"/>
      <c r="C18" s="57"/>
      <c r="D18" s="57"/>
      <c r="E18" s="57"/>
      <c r="F18" s="34"/>
      <c r="G18" s="57"/>
      <c r="H18" s="58"/>
      <c r="I18" s="57"/>
      <c r="J18" s="57"/>
      <c r="K18" s="57"/>
      <c r="L18" s="34"/>
      <c r="M18" s="57"/>
      <c r="N18" s="59"/>
      <c r="O18" s="60"/>
    </row>
    <row r="19" spans="1:15" ht="14.25" customHeight="1" x14ac:dyDescent="0.45">
      <c r="A19" s="57"/>
      <c r="B19" s="57"/>
      <c r="C19" s="57"/>
      <c r="D19" s="57"/>
      <c r="E19" s="57"/>
      <c r="F19" s="34"/>
      <c r="G19" s="57"/>
      <c r="H19" s="58"/>
      <c r="I19" s="57"/>
      <c r="J19" s="57"/>
      <c r="K19" s="57"/>
      <c r="L19" s="34"/>
      <c r="M19" s="57"/>
      <c r="N19" s="59"/>
      <c r="O19" s="60"/>
    </row>
    <row r="20" spans="1:15" ht="14.25" customHeight="1" x14ac:dyDescent="0.45">
      <c r="A20" s="61"/>
      <c r="B20" s="57"/>
      <c r="C20" s="57"/>
      <c r="D20" s="57"/>
      <c r="E20" s="57"/>
      <c r="F20" s="62"/>
      <c r="G20" s="62"/>
      <c r="H20" s="63"/>
      <c r="I20" s="57"/>
      <c r="J20" s="57"/>
      <c r="K20" s="57"/>
      <c r="L20" s="62"/>
      <c r="M20" s="62"/>
      <c r="N20" s="59"/>
      <c r="O20" s="58"/>
    </row>
    <row r="21" spans="1:15" ht="14.25" customHeight="1" x14ac:dyDescent="0.45">
      <c r="A21" s="61"/>
      <c r="B21" s="57"/>
      <c r="C21" s="57"/>
      <c r="D21" s="57"/>
      <c r="E21" s="57"/>
      <c r="F21" s="62"/>
      <c r="G21" s="62"/>
      <c r="H21" s="63"/>
      <c r="I21" s="57"/>
      <c r="J21" s="57"/>
      <c r="K21" s="57"/>
      <c r="L21" s="62"/>
      <c r="M21" s="62"/>
      <c r="N21" s="59"/>
      <c r="O21" s="58"/>
    </row>
    <row r="22" spans="1:15" ht="14.25" customHeight="1" x14ac:dyDescent="0.45">
      <c r="A22" s="5" t="s">
        <v>18</v>
      </c>
      <c r="B22" s="21">
        <f>SUM(B3:B19)</f>
        <v>33</v>
      </c>
      <c r="C22" s="21" t="s">
        <v>25</v>
      </c>
      <c r="D22" s="21" t="s">
        <v>25</v>
      </c>
      <c r="E22" s="21"/>
      <c r="F22" s="21" t="s">
        <v>25</v>
      </c>
      <c r="G22" s="21" t="s">
        <v>25</v>
      </c>
      <c r="H22" s="21">
        <f>SUM(H3:H19)</f>
        <v>1650</v>
      </c>
      <c r="I22" s="21" t="s">
        <v>25</v>
      </c>
      <c r="J22" s="21" t="s">
        <v>25</v>
      </c>
      <c r="K22" s="21"/>
      <c r="L22" s="21" t="s">
        <v>25</v>
      </c>
      <c r="M22" s="21" t="s">
        <v>25</v>
      </c>
      <c r="N22" s="21">
        <f>SUM(N3:N19)</f>
        <v>2475</v>
      </c>
      <c r="O22" s="21">
        <f>SUM(O3:O19)</f>
        <v>4125</v>
      </c>
    </row>
    <row r="23" spans="1:15" ht="14.25" customHeight="1" x14ac:dyDescent="0.45">
      <c r="A23" s="7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f>+N22+H22</f>
        <v>4125</v>
      </c>
    </row>
    <row r="24" spans="1:15" ht="14.25" customHeight="1" x14ac:dyDescent="0.45">
      <c r="D24" s="10"/>
      <c r="E24" s="10"/>
      <c r="F24" s="11"/>
      <c r="G24" s="10"/>
      <c r="H24" s="11"/>
      <c r="I24" s="27"/>
      <c r="J24" s="10"/>
      <c r="K24" s="10"/>
      <c r="M24" s="10"/>
      <c r="N24" s="10"/>
      <c r="O24" s="27"/>
    </row>
    <row r="25" spans="1:15" ht="14.25" customHeight="1" x14ac:dyDescent="0.45"/>
    <row r="26" spans="1:15" ht="14.25" customHeight="1" x14ac:dyDescent="0.45"/>
    <row r="27" spans="1:15" ht="14.25" customHeight="1" x14ac:dyDescent="0.45"/>
    <row r="28" spans="1:15" ht="14.25" customHeight="1" x14ac:dyDescent="0.45"/>
    <row r="29" spans="1:15" ht="14.25" customHeight="1" x14ac:dyDescent="0.45"/>
    <row r="30" spans="1:15" ht="14.25" customHeight="1" x14ac:dyDescent="0.45"/>
    <row r="31" spans="1:15" ht="14.25" customHeight="1" x14ac:dyDescent="0.45"/>
    <row r="32" spans="1:15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44"/>
  <sheetViews>
    <sheetView showGridLines="0" zoomScale="120" zoomScaleNormal="120" workbookViewId="0">
      <selection activeCell="N25" sqref="N25"/>
    </sheetView>
  </sheetViews>
  <sheetFormatPr defaultColWidth="15.1328125" defaultRowHeight="15" customHeight="1" x14ac:dyDescent="0.45"/>
  <cols>
    <col min="1" max="1" width="29.265625" customWidth="1"/>
    <col min="2" max="2" width="10.59765625" customWidth="1"/>
    <col min="3" max="14" width="8.73046875" customWidth="1"/>
  </cols>
  <sheetData>
    <row r="1" spans="1:14" ht="46.15" customHeight="1" x14ac:dyDescent="0.55000000000000004">
      <c r="A1" s="156" t="s">
        <v>148</v>
      </c>
      <c r="B1" s="19" t="s">
        <v>5</v>
      </c>
      <c r="C1" s="20" t="s">
        <v>6</v>
      </c>
      <c r="D1" s="20" t="s">
        <v>7</v>
      </c>
      <c r="E1" s="20" t="s">
        <v>8</v>
      </c>
      <c r="F1" s="20" t="s">
        <v>35</v>
      </c>
      <c r="G1" s="20" t="s">
        <v>10</v>
      </c>
      <c r="H1" s="20"/>
      <c r="I1" s="20" t="s">
        <v>11</v>
      </c>
      <c r="J1" s="20" t="s">
        <v>12</v>
      </c>
      <c r="K1" s="143" t="s">
        <v>13</v>
      </c>
      <c r="L1" s="144" t="s">
        <v>36</v>
      </c>
      <c r="M1" s="144" t="s">
        <v>37</v>
      </c>
      <c r="N1" s="143"/>
    </row>
    <row r="2" spans="1:14" ht="15" customHeight="1" x14ac:dyDescent="0.45">
      <c r="A2" s="2" t="s">
        <v>14</v>
      </c>
      <c r="B2" s="21" t="s">
        <v>38</v>
      </c>
      <c r="C2" s="6" t="s">
        <v>6</v>
      </c>
      <c r="D2" s="6" t="s">
        <v>7</v>
      </c>
      <c r="E2" s="6"/>
      <c r="F2" s="6" t="s">
        <v>25</v>
      </c>
      <c r="G2" s="6" t="s">
        <v>10</v>
      </c>
      <c r="H2" s="6"/>
      <c r="I2" s="6" t="s">
        <v>11</v>
      </c>
      <c r="J2" s="6" t="s">
        <v>12</v>
      </c>
      <c r="K2" s="36"/>
      <c r="L2" s="36" t="s">
        <v>25</v>
      </c>
      <c r="M2" s="36" t="s">
        <v>37</v>
      </c>
      <c r="N2" s="148" t="s">
        <v>39</v>
      </c>
    </row>
    <row r="3" spans="1:14" ht="15" customHeight="1" x14ac:dyDescent="0.45">
      <c r="A3" s="152" t="s">
        <v>148</v>
      </c>
      <c r="B3" s="81" t="s">
        <v>25</v>
      </c>
      <c r="C3" s="31" t="s">
        <v>25</v>
      </c>
      <c r="D3" s="31" t="s">
        <v>25</v>
      </c>
      <c r="E3" s="31" t="s">
        <v>25</v>
      </c>
      <c r="F3" s="31"/>
      <c r="G3" s="31" t="s">
        <v>25</v>
      </c>
      <c r="H3" s="31"/>
      <c r="I3" s="31" t="s">
        <v>25</v>
      </c>
      <c r="J3" s="31" t="s">
        <v>25</v>
      </c>
      <c r="K3" s="31" t="s">
        <v>25</v>
      </c>
      <c r="L3" s="31"/>
      <c r="M3" s="31" t="s">
        <v>25</v>
      </c>
      <c r="N3" s="31" t="s">
        <v>25</v>
      </c>
    </row>
    <row r="4" spans="1:14" ht="15" customHeight="1" x14ac:dyDescent="0.45">
      <c r="A4" s="152" t="s">
        <v>149</v>
      </c>
      <c r="B4" s="81">
        <v>4</v>
      </c>
      <c r="C4" s="31">
        <v>40</v>
      </c>
      <c r="D4" s="31">
        <v>40</v>
      </c>
      <c r="E4" s="31">
        <v>40</v>
      </c>
      <c r="F4" s="31"/>
      <c r="G4" s="31">
        <f>+E4+F4</f>
        <v>40</v>
      </c>
      <c r="H4" s="31"/>
      <c r="I4" s="31">
        <v>40</v>
      </c>
      <c r="J4" s="31">
        <v>40</v>
      </c>
      <c r="K4" s="31">
        <f>+G4*1.5</f>
        <v>60</v>
      </c>
      <c r="L4" s="31"/>
      <c r="M4" s="31">
        <f>+K4+L4</f>
        <v>60</v>
      </c>
      <c r="N4" s="31">
        <f>+G4+M4</f>
        <v>100</v>
      </c>
    </row>
    <row r="5" spans="1:14" ht="15" customHeight="1" x14ac:dyDescent="0.45">
      <c r="A5" s="152" t="s">
        <v>150</v>
      </c>
      <c r="B5" s="81">
        <v>10</v>
      </c>
      <c r="C5" s="31">
        <v>100</v>
      </c>
      <c r="D5" s="31">
        <v>100</v>
      </c>
      <c r="E5" s="31">
        <v>92</v>
      </c>
      <c r="F5" s="31">
        <v>8</v>
      </c>
      <c r="G5" s="31">
        <f t="shared" ref="G5:G15" si="0">+E5+F5</f>
        <v>100</v>
      </c>
      <c r="H5" s="31"/>
      <c r="I5" s="31">
        <v>100</v>
      </c>
      <c r="J5" s="31">
        <v>100</v>
      </c>
      <c r="K5" s="31">
        <f t="shared" ref="K5:K15" si="1">+G5*1.5</f>
        <v>150</v>
      </c>
      <c r="L5" s="31"/>
      <c r="M5" s="31">
        <f t="shared" ref="M5:M15" si="2">+K5+L5</f>
        <v>150</v>
      </c>
      <c r="N5" s="31">
        <f t="shared" ref="N5:N15" si="3">+G5+M5</f>
        <v>250</v>
      </c>
    </row>
    <row r="6" spans="1:14" ht="15" customHeight="1" x14ac:dyDescent="0.45">
      <c r="A6" s="152" t="s">
        <v>81</v>
      </c>
      <c r="B6" s="81">
        <v>2</v>
      </c>
      <c r="C6" s="31">
        <v>20</v>
      </c>
      <c r="D6" s="31">
        <v>20</v>
      </c>
      <c r="E6" s="31">
        <v>17</v>
      </c>
      <c r="F6" s="31">
        <v>3</v>
      </c>
      <c r="G6" s="31">
        <f t="shared" si="0"/>
        <v>20</v>
      </c>
      <c r="H6" s="31"/>
      <c r="I6" s="31">
        <v>20</v>
      </c>
      <c r="J6" s="31">
        <v>20</v>
      </c>
      <c r="K6" s="31">
        <f t="shared" si="1"/>
        <v>30</v>
      </c>
      <c r="L6" s="31"/>
      <c r="M6" s="31">
        <f t="shared" si="2"/>
        <v>30</v>
      </c>
      <c r="N6" s="31">
        <f t="shared" si="3"/>
        <v>50</v>
      </c>
    </row>
    <row r="7" spans="1:14" ht="15" customHeight="1" x14ac:dyDescent="0.45">
      <c r="A7" s="152" t="s">
        <v>151</v>
      </c>
      <c r="B7" s="81">
        <v>2</v>
      </c>
      <c r="C7" s="31">
        <v>20</v>
      </c>
      <c r="D7" s="31">
        <v>20</v>
      </c>
      <c r="E7" s="31">
        <v>17</v>
      </c>
      <c r="F7" s="31">
        <v>3</v>
      </c>
      <c r="G7" s="31">
        <f t="shared" si="0"/>
        <v>20</v>
      </c>
      <c r="H7" s="31"/>
      <c r="I7" s="31">
        <v>20</v>
      </c>
      <c r="J7" s="31">
        <v>20</v>
      </c>
      <c r="K7" s="31">
        <f t="shared" si="1"/>
        <v>30</v>
      </c>
      <c r="L7" s="31"/>
      <c r="M7" s="31">
        <f t="shared" si="2"/>
        <v>30</v>
      </c>
      <c r="N7" s="31">
        <f t="shared" si="3"/>
        <v>50</v>
      </c>
    </row>
    <row r="8" spans="1:14" ht="15" customHeight="1" x14ac:dyDescent="0.45">
      <c r="A8" s="152" t="s">
        <v>152</v>
      </c>
      <c r="B8" s="81">
        <v>1</v>
      </c>
      <c r="C8" s="31">
        <v>10</v>
      </c>
      <c r="D8" s="31">
        <v>10</v>
      </c>
      <c r="E8" s="31">
        <v>10</v>
      </c>
      <c r="F8" s="31"/>
      <c r="G8" s="31">
        <f t="shared" si="0"/>
        <v>10</v>
      </c>
      <c r="H8" s="31"/>
      <c r="I8" s="31">
        <v>10</v>
      </c>
      <c r="J8" s="31">
        <v>10</v>
      </c>
      <c r="K8" s="31">
        <f t="shared" si="1"/>
        <v>15</v>
      </c>
      <c r="L8" s="31"/>
      <c r="M8" s="31">
        <f t="shared" si="2"/>
        <v>15</v>
      </c>
      <c r="N8" s="31">
        <f t="shared" si="3"/>
        <v>25</v>
      </c>
    </row>
    <row r="9" spans="1:14" ht="15" customHeight="1" x14ac:dyDescent="0.45">
      <c r="A9" s="179" t="s">
        <v>21</v>
      </c>
      <c r="B9" s="81">
        <v>1</v>
      </c>
      <c r="C9" s="31">
        <f t="shared" ref="C9:C15" si="4">+B9*10</f>
        <v>10</v>
      </c>
      <c r="D9" s="31">
        <v>10</v>
      </c>
      <c r="E9" s="31">
        <v>10</v>
      </c>
      <c r="F9" s="31"/>
      <c r="G9" s="31">
        <f t="shared" si="0"/>
        <v>10</v>
      </c>
      <c r="H9" s="31"/>
      <c r="I9" s="31">
        <v>10</v>
      </c>
      <c r="J9" s="31">
        <v>10</v>
      </c>
      <c r="K9" s="31">
        <f t="shared" si="1"/>
        <v>15</v>
      </c>
      <c r="L9" s="31"/>
      <c r="M9" s="31">
        <f t="shared" si="2"/>
        <v>15</v>
      </c>
      <c r="N9" s="31">
        <f t="shared" si="3"/>
        <v>25</v>
      </c>
    </row>
    <row r="10" spans="1:14" ht="15" customHeight="1" x14ac:dyDescent="0.45">
      <c r="A10" s="179" t="s">
        <v>22</v>
      </c>
      <c r="B10" s="81">
        <v>2</v>
      </c>
      <c r="C10" s="31">
        <f t="shared" si="4"/>
        <v>20</v>
      </c>
      <c r="D10" s="31">
        <v>20</v>
      </c>
      <c r="E10" s="31">
        <v>20</v>
      </c>
      <c r="F10" s="31"/>
      <c r="G10" s="31">
        <f t="shared" si="0"/>
        <v>20</v>
      </c>
      <c r="H10" s="31"/>
      <c r="I10" s="31">
        <v>20</v>
      </c>
      <c r="J10" s="31">
        <v>20</v>
      </c>
      <c r="K10" s="31">
        <f t="shared" si="1"/>
        <v>30</v>
      </c>
      <c r="L10" s="31"/>
      <c r="M10" s="31">
        <f t="shared" si="2"/>
        <v>30</v>
      </c>
      <c r="N10" s="31">
        <f t="shared" si="3"/>
        <v>50</v>
      </c>
    </row>
    <row r="11" spans="1:14" ht="15" customHeight="1" x14ac:dyDescent="0.45">
      <c r="A11" s="179" t="s">
        <v>24</v>
      </c>
      <c r="B11" s="81">
        <v>2</v>
      </c>
      <c r="C11" s="31">
        <f t="shared" si="4"/>
        <v>20</v>
      </c>
      <c r="D11" s="31">
        <v>20</v>
      </c>
      <c r="E11" s="31">
        <v>20</v>
      </c>
      <c r="F11" s="31"/>
      <c r="G11" s="31">
        <f t="shared" si="0"/>
        <v>20</v>
      </c>
      <c r="H11" s="109"/>
      <c r="I11" s="31">
        <v>20</v>
      </c>
      <c r="J11" s="31">
        <v>20</v>
      </c>
      <c r="K11" s="31">
        <f t="shared" si="1"/>
        <v>30</v>
      </c>
      <c r="L11" s="31"/>
      <c r="M11" s="31">
        <f t="shared" si="2"/>
        <v>30</v>
      </c>
      <c r="N11" s="31">
        <f t="shared" si="3"/>
        <v>50</v>
      </c>
    </row>
    <row r="12" spans="1:14" ht="15" customHeight="1" x14ac:dyDescent="0.45">
      <c r="A12" s="179" t="s">
        <v>26</v>
      </c>
      <c r="B12" s="81">
        <v>2</v>
      </c>
      <c r="C12" s="31">
        <f t="shared" si="4"/>
        <v>20</v>
      </c>
      <c r="D12" s="31">
        <v>20</v>
      </c>
      <c r="E12" s="31">
        <v>20</v>
      </c>
      <c r="F12" s="31"/>
      <c r="G12" s="31">
        <f t="shared" si="0"/>
        <v>20</v>
      </c>
      <c r="H12" s="109"/>
      <c r="I12" s="31">
        <v>20</v>
      </c>
      <c r="J12" s="31">
        <v>20</v>
      </c>
      <c r="K12" s="31">
        <f t="shared" si="1"/>
        <v>30</v>
      </c>
      <c r="L12" s="31"/>
      <c r="M12" s="31">
        <f t="shared" si="2"/>
        <v>30</v>
      </c>
      <c r="N12" s="31">
        <f t="shared" si="3"/>
        <v>50</v>
      </c>
    </row>
    <row r="13" spans="1:14" ht="15" customHeight="1" x14ac:dyDescent="0.45">
      <c r="A13" s="179" t="s">
        <v>47</v>
      </c>
      <c r="B13" s="81">
        <v>2</v>
      </c>
      <c r="C13" s="31">
        <f t="shared" si="4"/>
        <v>20</v>
      </c>
      <c r="D13" s="31">
        <v>20</v>
      </c>
      <c r="E13" s="31">
        <v>18</v>
      </c>
      <c r="F13" s="31">
        <v>2</v>
      </c>
      <c r="G13" s="31">
        <f t="shared" si="0"/>
        <v>20</v>
      </c>
      <c r="H13" s="109"/>
      <c r="I13" s="31">
        <v>20</v>
      </c>
      <c r="J13" s="31">
        <v>20</v>
      </c>
      <c r="K13" s="31">
        <f t="shared" si="1"/>
        <v>30</v>
      </c>
      <c r="L13" s="31"/>
      <c r="M13" s="31">
        <f t="shared" si="2"/>
        <v>30</v>
      </c>
      <c r="N13" s="31">
        <f t="shared" si="3"/>
        <v>50</v>
      </c>
    </row>
    <row r="14" spans="1:14" ht="15" customHeight="1" x14ac:dyDescent="0.45">
      <c r="A14" s="179" t="s">
        <v>28</v>
      </c>
      <c r="B14" s="81">
        <v>2</v>
      </c>
      <c r="C14" s="31">
        <f t="shared" si="4"/>
        <v>20</v>
      </c>
      <c r="D14" s="31">
        <v>20</v>
      </c>
      <c r="E14" s="31">
        <v>18</v>
      </c>
      <c r="F14" s="31">
        <v>2</v>
      </c>
      <c r="G14" s="31">
        <f t="shared" si="0"/>
        <v>20</v>
      </c>
      <c r="H14" s="109"/>
      <c r="I14" s="31">
        <v>20</v>
      </c>
      <c r="J14" s="31">
        <v>20</v>
      </c>
      <c r="K14" s="31">
        <f t="shared" si="1"/>
        <v>30</v>
      </c>
      <c r="L14" s="31"/>
      <c r="M14" s="31">
        <f t="shared" si="2"/>
        <v>30</v>
      </c>
      <c r="N14" s="31">
        <f t="shared" si="3"/>
        <v>50</v>
      </c>
    </row>
    <row r="15" spans="1:14" ht="15" customHeight="1" x14ac:dyDescent="0.45">
      <c r="A15" s="179" t="s">
        <v>29</v>
      </c>
      <c r="B15" s="81">
        <v>2</v>
      </c>
      <c r="C15" s="31">
        <f t="shared" si="4"/>
        <v>20</v>
      </c>
      <c r="D15" s="31">
        <v>20</v>
      </c>
      <c r="E15" s="31">
        <v>17</v>
      </c>
      <c r="F15" s="31">
        <v>3</v>
      </c>
      <c r="G15" s="31">
        <f t="shared" si="0"/>
        <v>20</v>
      </c>
      <c r="H15" s="109"/>
      <c r="I15" s="31">
        <v>20</v>
      </c>
      <c r="J15" s="31">
        <v>20</v>
      </c>
      <c r="K15" s="31">
        <f t="shared" si="1"/>
        <v>30</v>
      </c>
      <c r="L15" s="31"/>
      <c r="M15" s="31">
        <f t="shared" si="2"/>
        <v>30</v>
      </c>
      <c r="N15" s="31">
        <f t="shared" si="3"/>
        <v>50</v>
      </c>
    </row>
    <row r="16" spans="1:14" ht="15" customHeight="1" x14ac:dyDescent="0.45">
      <c r="A16" s="50"/>
      <c r="B16" s="77"/>
      <c r="C16" s="31"/>
      <c r="D16" s="31"/>
      <c r="E16" s="31"/>
      <c r="F16" s="31"/>
      <c r="G16" s="31"/>
      <c r="H16" s="109"/>
      <c r="I16" s="31"/>
      <c r="J16" s="31"/>
      <c r="K16" s="31"/>
      <c r="L16" s="31"/>
      <c r="M16" s="31"/>
      <c r="N16" s="31"/>
    </row>
    <row r="17" spans="1:14" ht="15" customHeight="1" x14ac:dyDescent="0.45">
      <c r="A17" s="50"/>
      <c r="B17" s="88"/>
      <c r="C17" s="31"/>
      <c r="D17" s="31"/>
      <c r="E17" s="31"/>
      <c r="F17" s="31"/>
      <c r="G17" s="31"/>
      <c r="H17" s="109"/>
      <c r="I17" s="31"/>
      <c r="J17" s="31"/>
      <c r="K17" s="31"/>
      <c r="L17" s="31"/>
      <c r="M17" s="31"/>
      <c r="N17" s="31"/>
    </row>
    <row r="18" spans="1:14" ht="15" customHeight="1" x14ac:dyDescent="0.45">
      <c r="A18" s="2"/>
      <c r="B18" s="21"/>
      <c r="C18" s="109"/>
      <c r="D18" s="109"/>
      <c r="E18" s="31"/>
      <c r="F18" s="31"/>
      <c r="G18" s="31"/>
      <c r="H18" s="109"/>
      <c r="I18" s="109"/>
      <c r="J18" s="109"/>
      <c r="K18" s="31"/>
      <c r="L18" s="31"/>
      <c r="M18" s="31"/>
      <c r="N18" s="31">
        <f t="shared" ref="N18" si="5">+B18*125</f>
        <v>0</v>
      </c>
    </row>
    <row r="19" spans="1:14" ht="15" customHeight="1" x14ac:dyDescent="0.45">
      <c r="A19" s="2" t="s">
        <v>18</v>
      </c>
      <c r="B19" s="25">
        <f>SUM(B4:B15)</f>
        <v>32</v>
      </c>
      <c r="C19" s="22" t="s">
        <v>40</v>
      </c>
      <c r="D19" s="22" t="s">
        <v>25</v>
      </c>
      <c r="E19" s="22"/>
      <c r="F19" s="22" t="s">
        <v>25</v>
      </c>
      <c r="G19" s="25">
        <f>SUM(G4:G15)</f>
        <v>320</v>
      </c>
      <c r="H19" s="22"/>
      <c r="I19" s="22" t="s">
        <v>25</v>
      </c>
      <c r="J19" s="22" t="s">
        <v>25</v>
      </c>
      <c r="K19" s="22"/>
      <c r="L19" s="22" t="s">
        <v>25</v>
      </c>
      <c r="M19" s="25">
        <f>SUM(M4:M15)</f>
        <v>480</v>
      </c>
      <c r="N19" s="25">
        <f>SUM(N4:N15)</f>
        <v>800</v>
      </c>
    </row>
    <row r="20" spans="1:14" ht="15" customHeight="1" x14ac:dyDescent="0.45">
      <c r="A20" s="23"/>
      <c r="B20" s="263"/>
      <c r="C20" s="262"/>
      <c r="D20" s="27"/>
      <c r="E20" s="27"/>
      <c r="F20" s="27"/>
      <c r="G20" s="27"/>
      <c r="H20" s="27"/>
      <c r="I20" s="27"/>
      <c r="J20" s="10"/>
      <c r="K20" s="10"/>
      <c r="L20" s="10"/>
      <c r="M20" s="10"/>
      <c r="N20" s="27"/>
    </row>
    <row r="21" spans="1:14" ht="15" customHeight="1" x14ac:dyDescent="0.45">
      <c r="N21" s="27"/>
    </row>
    <row r="37" spans="3:8" ht="15" customHeight="1" x14ac:dyDescent="0.45">
      <c r="C37" s="35"/>
      <c r="D37" s="35"/>
      <c r="E37" s="35"/>
      <c r="F37" s="35"/>
      <c r="G37" s="35"/>
      <c r="H37" s="35"/>
    </row>
    <row r="38" spans="3:8" ht="15" customHeight="1" x14ac:dyDescent="0.45">
      <c r="C38" s="35"/>
      <c r="D38" s="35"/>
      <c r="E38" s="35"/>
      <c r="F38" s="35"/>
      <c r="G38" s="35"/>
      <c r="H38" s="35"/>
    </row>
    <row r="39" spans="3:8" ht="15" customHeight="1" x14ac:dyDescent="0.45">
      <c r="C39" s="35"/>
      <c r="D39" s="35"/>
      <c r="E39" s="35"/>
      <c r="F39" s="35"/>
      <c r="G39" s="35"/>
      <c r="H39" s="35"/>
    </row>
    <row r="40" spans="3:8" ht="15" customHeight="1" x14ac:dyDescent="0.45">
      <c r="C40" s="35"/>
      <c r="D40" s="35"/>
      <c r="E40" s="35"/>
      <c r="F40" s="35"/>
      <c r="G40" s="35"/>
      <c r="H40" s="35"/>
    </row>
    <row r="41" spans="3:8" ht="15" customHeight="1" x14ac:dyDescent="0.45">
      <c r="C41" s="35"/>
      <c r="D41" s="35"/>
      <c r="E41" s="35"/>
      <c r="F41" s="35"/>
      <c r="G41" s="35"/>
      <c r="H41" s="35"/>
    </row>
    <row r="42" spans="3:8" ht="15" customHeight="1" x14ac:dyDescent="0.45">
      <c r="C42" s="35"/>
      <c r="D42" s="35"/>
      <c r="E42" s="35"/>
      <c r="F42" s="35"/>
      <c r="G42" s="35"/>
      <c r="H42" s="35"/>
    </row>
    <row r="43" spans="3:8" ht="15" customHeight="1" x14ac:dyDescent="0.45">
      <c r="C43" s="35"/>
      <c r="D43" s="35"/>
      <c r="E43" s="35"/>
      <c r="F43" s="35"/>
      <c r="G43" s="35"/>
      <c r="H43" s="35"/>
    </row>
    <row r="44" spans="3:8" ht="15" customHeight="1" x14ac:dyDescent="0.45">
      <c r="C44" s="35"/>
      <c r="D44" s="35"/>
      <c r="E44" s="35"/>
      <c r="F44" s="35"/>
      <c r="G44" s="35"/>
      <c r="H44" s="35"/>
    </row>
  </sheetData>
  <mergeCells count="1">
    <mergeCell ref="B20:C20"/>
  </mergeCells>
  <pageMargins left="0.7" right="0.7" top="0.75" bottom="0.75" header="0.3" footer="0.3"/>
  <pageSetup paperSize="9" scale="83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7236-1083-477F-8DA5-0C2B0BFEE961}">
  <sheetPr>
    <pageSetUpPr fitToPage="1"/>
  </sheetPr>
  <dimension ref="A1:N17"/>
  <sheetViews>
    <sheetView showGridLines="0" zoomScale="120" zoomScaleNormal="120" workbookViewId="0">
      <selection activeCell="J22" sqref="J22"/>
    </sheetView>
  </sheetViews>
  <sheetFormatPr defaultColWidth="15.1328125" defaultRowHeight="15" customHeight="1" x14ac:dyDescent="0.45"/>
  <cols>
    <col min="1" max="1" width="29.265625" customWidth="1"/>
    <col min="2" max="2" width="17.86328125" customWidth="1"/>
    <col min="3" max="14" width="8.73046875" customWidth="1"/>
  </cols>
  <sheetData>
    <row r="1" spans="1:14" ht="15" customHeight="1" x14ac:dyDescent="0.55000000000000004">
      <c r="A1" s="156" t="s">
        <v>148</v>
      </c>
      <c r="B1" s="208"/>
      <c r="C1" s="193" t="s">
        <v>6</v>
      </c>
      <c r="D1" s="264" t="s">
        <v>7</v>
      </c>
      <c r="E1" s="265"/>
      <c r="F1" s="266"/>
      <c r="G1" s="237" t="s">
        <v>82</v>
      </c>
      <c r="H1" s="200" t="s">
        <v>11</v>
      </c>
      <c r="I1" s="267" t="s">
        <v>12</v>
      </c>
      <c r="J1" s="268"/>
      <c r="K1" s="269"/>
      <c r="L1" s="237" t="s">
        <v>83</v>
      </c>
      <c r="M1" s="242"/>
      <c r="N1" s="27"/>
    </row>
    <row r="2" spans="1:14" ht="15" customHeight="1" thickBot="1" x14ac:dyDescent="0.5">
      <c r="A2" s="2" t="s">
        <v>14</v>
      </c>
      <c r="B2" s="201" t="s">
        <v>48</v>
      </c>
      <c r="C2" s="201" t="s">
        <v>16</v>
      </c>
      <c r="D2" s="202" t="s">
        <v>16</v>
      </c>
      <c r="E2" s="203" t="s">
        <v>17</v>
      </c>
      <c r="F2" s="204" t="s">
        <v>49</v>
      </c>
      <c r="G2" s="238" t="s">
        <v>49</v>
      </c>
      <c r="H2" s="36" t="s">
        <v>16</v>
      </c>
      <c r="I2" s="236" t="s">
        <v>16</v>
      </c>
      <c r="J2" s="206" t="s">
        <v>17</v>
      </c>
      <c r="K2" s="207" t="s">
        <v>49</v>
      </c>
      <c r="L2" s="243" t="s">
        <v>49</v>
      </c>
      <c r="M2" s="244" t="s">
        <v>50</v>
      </c>
    </row>
    <row r="3" spans="1:14" ht="15" customHeight="1" x14ac:dyDescent="0.45">
      <c r="A3" s="152" t="s">
        <v>148</v>
      </c>
      <c r="B3" s="233"/>
      <c r="C3" s="214"/>
      <c r="D3" s="214"/>
      <c r="E3" s="216"/>
      <c r="F3" s="217"/>
      <c r="G3" s="239"/>
      <c r="H3" s="214"/>
      <c r="I3" s="214"/>
      <c r="J3" s="219"/>
      <c r="K3" s="220"/>
      <c r="L3" s="245"/>
      <c r="M3" s="246"/>
    </row>
    <row r="4" spans="1:14" ht="15" customHeight="1" x14ac:dyDescent="0.45">
      <c r="A4" s="260" t="s">
        <v>149</v>
      </c>
      <c r="B4" s="81">
        <v>4</v>
      </c>
      <c r="C4" s="221">
        <v>240</v>
      </c>
      <c r="D4" s="221">
        <v>168</v>
      </c>
      <c r="E4" s="223">
        <v>72</v>
      </c>
      <c r="F4" s="217">
        <f>D4+E4</f>
        <v>240</v>
      </c>
      <c r="G4" s="239">
        <f>C4</f>
        <v>240</v>
      </c>
      <c r="H4" s="221">
        <v>240</v>
      </c>
      <c r="I4" s="221">
        <v>168</v>
      </c>
      <c r="J4" s="223">
        <v>72</v>
      </c>
      <c r="K4" s="217">
        <f>I4+J4</f>
        <v>240</v>
      </c>
      <c r="L4" s="245">
        <f>1.5*C4</f>
        <v>360</v>
      </c>
      <c r="M4" s="246">
        <f>SUM(G4+L4)</f>
        <v>600</v>
      </c>
    </row>
    <row r="5" spans="1:14" ht="15" customHeight="1" x14ac:dyDescent="0.45">
      <c r="A5" s="260" t="s">
        <v>150</v>
      </c>
      <c r="B5" s="81">
        <v>10</v>
      </c>
      <c r="C5" s="221">
        <v>600</v>
      </c>
      <c r="D5" s="221">
        <v>420</v>
      </c>
      <c r="E5" s="223">
        <v>180</v>
      </c>
      <c r="F5" s="217">
        <f t="shared" ref="F5:F15" si="0">D5+E5</f>
        <v>600</v>
      </c>
      <c r="G5" s="239">
        <f t="shared" ref="G5:G15" si="1">C5</f>
        <v>600</v>
      </c>
      <c r="H5" s="221">
        <v>600</v>
      </c>
      <c r="I5" s="221">
        <v>420</v>
      </c>
      <c r="J5" s="223">
        <v>180</v>
      </c>
      <c r="K5" s="217">
        <f t="shared" ref="K5:K8" si="2">I5+J5</f>
        <v>600</v>
      </c>
      <c r="L5" s="245">
        <f t="shared" ref="L5:L15" si="3">1.5*C5</f>
        <v>900</v>
      </c>
      <c r="M5" s="246">
        <f t="shared" ref="M5:M15" si="4">SUM(G5+L5)</f>
        <v>1500</v>
      </c>
    </row>
    <row r="6" spans="1:14" ht="15" customHeight="1" x14ac:dyDescent="0.45">
      <c r="A6" s="260" t="s">
        <v>81</v>
      </c>
      <c r="B6" s="81">
        <v>2</v>
      </c>
      <c r="C6" s="221">
        <v>120</v>
      </c>
      <c r="D6" s="221">
        <v>84</v>
      </c>
      <c r="E6" s="223">
        <v>36</v>
      </c>
      <c r="F6" s="217">
        <f t="shared" si="0"/>
        <v>120</v>
      </c>
      <c r="G6" s="239">
        <f t="shared" si="1"/>
        <v>120</v>
      </c>
      <c r="H6" s="221">
        <v>120</v>
      </c>
      <c r="I6" s="221">
        <v>120</v>
      </c>
      <c r="J6" s="223"/>
      <c r="K6" s="217">
        <f t="shared" si="2"/>
        <v>120</v>
      </c>
      <c r="L6" s="245">
        <f t="shared" si="3"/>
        <v>180</v>
      </c>
      <c r="M6" s="246">
        <f t="shared" si="4"/>
        <v>300</v>
      </c>
    </row>
    <row r="7" spans="1:14" ht="15" customHeight="1" x14ac:dyDescent="0.45">
      <c r="A7" s="260" t="s">
        <v>151</v>
      </c>
      <c r="B7" s="81">
        <v>2</v>
      </c>
      <c r="C7" s="221">
        <v>120</v>
      </c>
      <c r="D7" s="221">
        <v>84</v>
      </c>
      <c r="E7" s="223">
        <v>36</v>
      </c>
      <c r="F7" s="217">
        <f t="shared" si="0"/>
        <v>120</v>
      </c>
      <c r="G7" s="239">
        <f t="shared" si="1"/>
        <v>120</v>
      </c>
      <c r="H7" s="221">
        <v>120</v>
      </c>
      <c r="I7" s="221">
        <v>84</v>
      </c>
      <c r="J7" s="223">
        <v>36</v>
      </c>
      <c r="K7" s="217">
        <f t="shared" si="2"/>
        <v>120</v>
      </c>
      <c r="L7" s="245">
        <f t="shared" si="3"/>
        <v>180</v>
      </c>
      <c r="M7" s="246">
        <f t="shared" si="4"/>
        <v>300</v>
      </c>
    </row>
    <row r="8" spans="1:14" ht="15" customHeight="1" x14ac:dyDescent="0.45">
      <c r="A8" s="260" t="s">
        <v>152</v>
      </c>
      <c r="B8" s="81">
        <v>1</v>
      </c>
      <c r="C8" s="221">
        <v>60</v>
      </c>
      <c r="D8" s="221">
        <v>42</v>
      </c>
      <c r="E8" s="223">
        <v>18</v>
      </c>
      <c r="F8" s="217">
        <f t="shared" si="0"/>
        <v>60</v>
      </c>
      <c r="G8" s="239">
        <f t="shared" si="1"/>
        <v>60</v>
      </c>
      <c r="H8" s="221">
        <v>60</v>
      </c>
      <c r="I8" s="221">
        <v>42</v>
      </c>
      <c r="J8" s="223">
        <v>18</v>
      </c>
      <c r="K8" s="217">
        <f t="shared" si="2"/>
        <v>60</v>
      </c>
      <c r="L8" s="245">
        <f t="shared" si="3"/>
        <v>90</v>
      </c>
      <c r="M8" s="246">
        <f t="shared" si="4"/>
        <v>150</v>
      </c>
    </row>
    <row r="9" spans="1:14" ht="15" customHeight="1" x14ac:dyDescent="0.45">
      <c r="A9" s="179" t="s">
        <v>21</v>
      </c>
      <c r="B9" s="81">
        <v>1</v>
      </c>
      <c r="C9" s="221">
        <v>60</v>
      </c>
      <c r="D9" s="221">
        <v>60</v>
      </c>
      <c r="E9" s="223"/>
      <c r="F9" s="217">
        <f t="shared" si="0"/>
        <v>60</v>
      </c>
      <c r="G9" s="239">
        <f t="shared" si="1"/>
        <v>60</v>
      </c>
      <c r="H9" s="221">
        <v>60</v>
      </c>
      <c r="I9" s="221">
        <v>42</v>
      </c>
      <c r="J9" s="226">
        <v>18</v>
      </c>
      <c r="K9" s="220">
        <f t="shared" ref="K9:K15" si="5">I9+J9</f>
        <v>60</v>
      </c>
      <c r="L9" s="245">
        <f t="shared" si="3"/>
        <v>90</v>
      </c>
      <c r="M9" s="246">
        <f t="shared" si="4"/>
        <v>150</v>
      </c>
    </row>
    <row r="10" spans="1:14" ht="15" customHeight="1" x14ac:dyDescent="0.45">
      <c r="A10" s="179" t="s">
        <v>22</v>
      </c>
      <c r="B10" s="81">
        <v>2</v>
      </c>
      <c r="C10" s="221">
        <v>120</v>
      </c>
      <c r="D10" s="221">
        <v>120</v>
      </c>
      <c r="E10" s="223"/>
      <c r="F10" s="217">
        <f t="shared" si="0"/>
        <v>120</v>
      </c>
      <c r="G10" s="239">
        <f t="shared" si="1"/>
        <v>120</v>
      </c>
      <c r="H10" s="221">
        <v>120</v>
      </c>
      <c r="I10" s="221">
        <v>84</v>
      </c>
      <c r="J10" s="226">
        <v>36</v>
      </c>
      <c r="K10" s="220">
        <f t="shared" si="5"/>
        <v>120</v>
      </c>
      <c r="L10" s="245">
        <f t="shared" si="3"/>
        <v>180</v>
      </c>
      <c r="M10" s="246">
        <f t="shared" si="4"/>
        <v>300</v>
      </c>
    </row>
    <row r="11" spans="1:14" ht="15" customHeight="1" x14ac:dyDescent="0.45">
      <c r="A11" s="179" t="s">
        <v>24</v>
      </c>
      <c r="B11" s="81">
        <v>2</v>
      </c>
      <c r="C11" s="221">
        <v>120</v>
      </c>
      <c r="D11" s="221">
        <v>120</v>
      </c>
      <c r="E11" s="223"/>
      <c r="F11" s="217">
        <f t="shared" si="0"/>
        <v>120</v>
      </c>
      <c r="G11" s="239">
        <f t="shared" si="1"/>
        <v>120</v>
      </c>
      <c r="H11" s="221">
        <v>120</v>
      </c>
      <c r="I11" s="221">
        <v>120</v>
      </c>
      <c r="J11" s="226"/>
      <c r="K11" s="220">
        <f t="shared" si="5"/>
        <v>120</v>
      </c>
      <c r="L11" s="245">
        <f t="shared" si="3"/>
        <v>180</v>
      </c>
      <c r="M11" s="246">
        <f t="shared" si="4"/>
        <v>300</v>
      </c>
    </row>
    <row r="12" spans="1:14" ht="15" customHeight="1" x14ac:dyDescent="0.45">
      <c r="A12" s="179" t="s">
        <v>26</v>
      </c>
      <c r="B12" s="81">
        <v>2</v>
      </c>
      <c r="C12" s="221">
        <v>120</v>
      </c>
      <c r="D12" s="221">
        <v>120</v>
      </c>
      <c r="E12" s="223"/>
      <c r="F12" s="217">
        <f t="shared" si="0"/>
        <v>120</v>
      </c>
      <c r="G12" s="239">
        <f t="shared" si="1"/>
        <v>120</v>
      </c>
      <c r="H12" s="221">
        <v>120</v>
      </c>
      <c r="I12" s="221">
        <v>120</v>
      </c>
      <c r="J12" s="226"/>
      <c r="K12" s="220">
        <f t="shared" si="5"/>
        <v>120</v>
      </c>
      <c r="L12" s="245">
        <f t="shared" si="3"/>
        <v>180</v>
      </c>
      <c r="M12" s="246">
        <f t="shared" si="4"/>
        <v>300</v>
      </c>
    </row>
    <row r="13" spans="1:14" ht="15" customHeight="1" x14ac:dyDescent="0.45">
      <c r="A13" s="179" t="s">
        <v>47</v>
      </c>
      <c r="B13" s="81">
        <v>2</v>
      </c>
      <c r="C13" s="221">
        <v>120</v>
      </c>
      <c r="D13" s="221">
        <v>84</v>
      </c>
      <c r="E13" s="223">
        <v>36</v>
      </c>
      <c r="F13" s="217">
        <f t="shared" si="0"/>
        <v>120</v>
      </c>
      <c r="G13" s="239">
        <f t="shared" si="1"/>
        <v>120</v>
      </c>
      <c r="H13" s="221">
        <v>120</v>
      </c>
      <c r="I13" s="221">
        <v>120</v>
      </c>
      <c r="J13" s="226"/>
      <c r="K13" s="220">
        <f t="shared" si="5"/>
        <v>120</v>
      </c>
      <c r="L13" s="245">
        <f t="shared" si="3"/>
        <v>180</v>
      </c>
      <c r="M13" s="246">
        <f t="shared" si="4"/>
        <v>300</v>
      </c>
    </row>
    <row r="14" spans="1:14" ht="15" customHeight="1" x14ac:dyDescent="0.45">
      <c r="A14" s="179" t="s">
        <v>28</v>
      </c>
      <c r="B14" s="81">
        <v>2</v>
      </c>
      <c r="C14" s="221">
        <v>120</v>
      </c>
      <c r="D14" s="221">
        <v>84</v>
      </c>
      <c r="E14" s="223">
        <v>36</v>
      </c>
      <c r="F14" s="217">
        <f t="shared" si="0"/>
        <v>120</v>
      </c>
      <c r="G14" s="239">
        <f t="shared" si="1"/>
        <v>120</v>
      </c>
      <c r="H14" s="221">
        <v>120</v>
      </c>
      <c r="I14" s="221">
        <v>120</v>
      </c>
      <c r="J14" s="226"/>
      <c r="K14" s="220">
        <f t="shared" si="5"/>
        <v>120</v>
      </c>
      <c r="L14" s="245">
        <f t="shared" si="3"/>
        <v>180</v>
      </c>
      <c r="M14" s="246">
        <f t="shared" si="4"/>
        <v>300</v>
      </c>
    </row>
    <row r="15" spans="1:14" ht="15" customHeight="1" x14ac:dyDescent="0.45">
      <c r="A15" s="179" t="s">
        <v>29</v>
      </c>
      <c r="B15" s="81">
        <v>2</v>
      </c>
      <c r="C15" s="228">
        <v>120</v>
      </c>
      <c r="D15" s="228">
        <v>84</v>
      </c>
      <c r="E15" s="223">
        <v>36</v>
      </c>
      <c r="F15" s="217">
        <f t="shared" si="0"/>
        <v>120</v>
      </c>
      <c r="G15" s="239">
        <f t="shared" si="1"/>
        <v>120</v>
      </c>
      <c r="H15" s="228">
        <v>120</v>
      </c>
      <c r="I15" s="228">
        <v>120</v>
      </c>
      <c r="J15" s="226"/>
      <c r="K15" s="220">
        <f t="shared" si="5"/>
        <v>120</v>
      </c>
      <c r="L15" s="245">
        <f t="shared" si="3"/>
        <v>180</v>
      </c>
      <c r="M15" s="246">
        <f t="shared" si="4"/>
        <v>300</v>
      </c>
    </row>
    <row r="16" spans="1:14" ht="15" customHeight="1" x14ac:dyDescent="0.45">
      <c r="A16" s="251"/>
      <c r="B16" s="36"/>
      <c r="C16" s="277"/>
      <c r="D16" s="254"/>
      <c r="E16" s="234"/>
      <c r="F16" s="255"/>
      <c r="G16" s="240"/>
      <c r="H16" s="234"/>
      <c r="I16" s="254"/>
      <c r="J16" s="256"/>
      <c r="K16" s="257"/>
      <c r="L16" s="258"/>
      <c r="M16" s="259"/>
    </row>
    <row r="17" spans="1:13" ht="15" customHeight="1" thickBot="1" x14ac:dyDescent="0.5">
      <c r="A17" s="147" t="s">
        <v>18</v>
      </c>
      <c r="B17" s="201">
        <f>SUM(B3:B15)</f>
        <v>32</v>
      </c>
      <c r="C17" s="196">
        <f>SUM(C4:C15)</f>
        <v>1920</v>
      </c>
      <c r="D17" s="197" t="s">
        <v>25</v>
      </c>
      <c r="E17" s="198"/>
      <c r="F17" s="199">
        <f>SUM(F4:F15)</f>
        <v>1920</v>
      </c>
      <c r="G17" s="241">
        <f>SUM(G4:G15)</f>
        <v>1920</v>
      </c>
      <c r="H17" s="235">
        <f>SUM(H4:H15)</f>
        <v>1920</v>
      </c>
      <c r="I17" s="197" t="s">
        <v>25</v>
      </c>
      <c r="J17" s="198"/>
      <c r="K17" s="199">
        <f>SUM(K4:K15)</f>
        <v>1920</v>
      </c>
      <c r="L17" s="249">
        <f>SUM(L4:L15)</f>
        <v>2880</v>
      </c>
      <c r="M17" s="250">
        <f>SUM(M3:M15)</f>
        <v>4800</v>
      </c>
    </row>
  </sheetData>
  <mergeCells count="2">
    <mergeCell ref="D1:F1"/>
    <mergeCell ref="I1:K1"/>
  </mergeCells>
  <pageMargins left="0.7" right="0.7" top="0.75" bottom="0.75" header="0.3" footer="0.3"/>
  <pageSetup paperSize="9" scale="83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20"/>
  <sheetViews>
    <sheetView workbookViewId="0">
      <selection activeCell="E1" sqref="E1:E1048576"/>
    </sheetView>
  </sheetViews>
  <sheetFormatPr defaultRowHeight="14.25" x14ac:dyDescent="0.45"/>
  <cols>
    <col min="1" max="1" width="37.265625" customWidth="1"/>
    <col min="8" max="8" width="4.59765625" customWidth="1"/>
  </cols>
  <sheetData>
    <row r="1" spans="1:14" ht="18" x14ac:dyDescent="0.55000000000000004">
      <c r="A1" s="156" t="s">
        <v>153</v>
      </c>
      <c r="B1" s="19" t="s">
        <v>5</v>
      </c>
      <c r="C1" s="20" t="s">
        <v>6</v>
      </c>
      <c r="D1" s="20" t="s">
        <v>7</v>
      </c>
      <c r="E1" s="20" t="s">
        <v>8</v>
      </c>
      <c r="F1" s="20" t="s">
        <v>9</v>
      </c>
      <c r="G1" s="20" t="s">
        <v>10</v>
      </c>
      <c r="H1" s="20"/>
      <c r="I1" s="20" t="s">
        <v>11</v>
      </c>
      <c r="J1" s="47" t="s">
        <v>12</v>
      </c>
      <c r="K1" s="144" t="s">
        <v>13</v>
      </c>
      <c r="L1" s="144" t="s">
        <v>9</v>
      </c>
      <c r="M1" s="143"/>
    </row>
    <row r="2" spans="1:14" x14ac:dyDescent="0.45">
      <c r="A2" s="178" t="s">
        <v>14</v>
      </c>
      <c r="B2" s="22" t="s">
        <v>15</v>
      </c>
      <c r="C2" s="22" t="s">
        <v>16</v>
      </c>
      <c r="D2" s="22" t="s">
        <v>16</v>
      </c>
      <c r="E2" s="22" t="s">
        <v>16</v>
      </c>
      <c r="F2" s="22" t="s">
        <v>17</v>
      </c>
      <c r="G2" s="13" t="s">
        <v>10</v>
      </c>
      <c r="H2" s="13"/>
      <c r="I2" s="22" t="s">
        <v>16</v>
      </c>
      <c r="J2" s="22" t="s">
        <v>16</v>
      </c>
      <c r="K2" s="22" t="s">
        <v>16</v>
      </c>
      <c r="L2" s="22" t="s">
        <v>9</v>
      </c>
      <c r="M2" s="13" t="s">
        <v>18</v>
      </c>
      <c r="N2" s="13" t="s">
        <v>19</v>
      </c>
    </row>
    <row r="3" spans="1:14" x14ac:dyDescent="0.45">
      <c r="A3" s="80"/>
      <c r="B3" s="81"/>
      <c r="C3" s="22"/>
      <c r="D3" s="22"/>
      <c r="E3" s="22"/>
      <c r="F3" s="22"/>
      <c r="G3" s="13"/>
      <c r="H3" s="13"/>
      <c r="I3" s="22"/>
      <c r="J3" s="22"/>
      <c r="K3" s="22"/>
      <c r="L3" s="22"/>
      <c r="M3" s="13"/>
      <c r="N3" s="13"/>
    </row>
    <row r="4" spans="1:14" x14ac:dyDescent="0.45">
      <c r="A4" s="179" t="s">
        <v>20</v>
      </c>
      <c r="B4" s="81">
        <v>2</v>
      </c>
      <c r="C4" s="22">
        <f>+B4*10</f>
        <v>20</v>
      </c>
      <c r="D4" s="22">
        <f>+B4*10</f>
        <v>20</v>
      </c>
      <c r="E4" s="22">
        <f>+G4*40/100</f>
        <v>40</v>
      </c>
      <c r="F4" s="22">
        <f>+G4*60/100</f>
        <v>60</v>
      </c>
      <c r="G4" s="13">
        <f t="shared" ref="G4:G17" si="0">+N4*40/100</f>
        <v>100</v>
      </c>
      <c r="H4" s="13"/>
      <c r="I4" s="22">
        <f t="shared" ref="I4:I17" si="1">+B4*10</f>
        <v>20</v>
      </c>
      <c r="J4" s="22">
        <f t="shared" ref="J4:J17" si="2">+B4*10</f>
        <v>20</v>
      </c>
      <c r="K4" s="22">
        <f>+M4*60/100</f>
        <v>90</v>
      </c>
      <c r="L4" s="22">
        <f>+M4*40/100</f>
        <v>60</v>
      </c>
      <c r="M4" s="13">
        <f>+N4*60/100</f>
        <v>150</v>
      </c>
      <c r="N4" s="13">
        <f t="shared" ref="N4:N17" si="3">+B4*125</f>
        <v>250</v>
      </c>
    </row>
    <row r="5" spans="1:14" x14ac:dyDescent="0.45">
      <c r="A5" s="151" t="s">
        <v>21</v>
      </c>
      <c r="B5" s="81">
        <v>2</v>
      </c>
      <c r="C5" s="15">
        <f t="shared" ref="C5:C17" si="4">+B5*10</f>
        <v>20</v>
      </c>
      <c r="D5" s="22">
        <f t="shared" ref="D5:D17" si="5">+B5*10</f>
        <v>20</v>
      </c>
      <c r="E5" s="22">
        <v>65</v>
      </c>
      <c r="F5" s="22">
        <v>35</v>
      </c>
      <c r="G5" s="13">
        <f t="shared" si="0"/>
        <v>100</v>
      </c>
      <c r="H5" s="13"/>
      <c r="I5" s="22">
        <f t="shared" si="1"/>
        <v>20</v>
      </c>
      <c r="J5" s="22">
        <f t="shared" si="2"/>
        <v>20</v>
      </c>
      <c r="K5" s="22">
        <f t="shared" ref="K5:K17" si="6">+M5*60/100</f>
        <v>90</v>
      </c>
      <c r="L5" s="22">
        <v>98</v>
      </c>
      <c r="M5" s="13">
        <f t="shared" ref="M5:M17" si="7">+N5*60/100</f>
        <v>150</v>
      </c>
      <c r="N5" s="13">
        <f t="shared" si="3"/>
        <v>250</v>
      </c>
    </row>
    <row r="6" spans="1:14" x14ac:dyDescent="0.45">
      <c r="A6" s="151" t="s">
        <v>22</v>
      </c>
      <c r="B6" s="81">
        <v>2</v>
      </c>
      <c r="C6" s="15">
        <f t="shared" si="4"/>
        <v>20</v>
      </c>
      <c r="D6" s="22">
        <f t="shared" si="5"/>
        <v>20</v>
      </c>
      <c r="E6" s="22">
        <v>65</v>
      </c>
      <c r="F6" s="22">
        <v>35</v>
      </c>
      <c r="G6" s="13">
        <f t="shared" si="0"/>
        <v>100</v>
      </c>
      <c r="H6" s="13"/>
      <c r="I6" s="22">
        <f t="shared" si="1"/>
        <v>20</v>
      </c>
      <c r="J6" s="22">
        <f t="shared" si="2"/>
        <v>20</v>
      </c>
      <c r="K6" s="22">
        <f t="shared" si="6"/>
        <v>90</v>
      </c>
      <c r="L6" s="22">
        <v>98</v>
      </c>
      <c r="M6" s="13">
        <f t="shared" si="7"/>
        <v>150</v>
      </c>
      <c r="N6" s="13">
        <f t="shared" si="3"/>
        <v>250</v>
      </c>
    </row>
    <row r="7" spans="1:14" x14ac:dyDescent="0.45">
      <c r="A7" s="179" t="s">
        <v>23</v>
      </c>
      <c r="B7" s="81">
        <v>1</v>
      </c>
      <c r="C7" s="15">
        <f t="shared" si="4"/>
        <v>10</v>
      </c>
      <c r="D7" s="22">
        <f t="shared" si="5"/>
        <v>10</v>
      </c>
      <c r="E7" s="22">
        <f t="shared" ref="E7:E17" si="8">+G7*40/100</f>
        <v>20</v>
      </c>
      <c r="F7" s="22">
        <f t="shared" ref="F7:F17" si="9">+G7*60/100</f>
        <v>30</v>
      </c>
      <c r="G7" s="13">
        <f t="shared" si="0"/>
        <v>50</v>
      </c>
      <c r="H7" s="13"/>
      <c r="I7" s="22">
        <f t="shared" si="1"/>
        <v>10</v>
      </c>
      <c r="J7" s="22">
        <f t="shared" si="2"/>
        <v>10</v>
      </c>
      <c r="K7" s="22">
        <f t="shared" si="6"/>
        <v>45</v>
      </c>
      <c r="L7" s="22">
        <f t="shared" ref="L7:L17" si="10">+M7*40/100</f>
        <v>30</v>
      </c>
      <c r="M7" s="13">
        <f t="shared" si="7"/>
        <v>75</v>
      </c>
      <c r="N7" s="13">
        <f t="shared" si="3"/>
        <v>125</v>
      </c>
    </row>
    <row r="8" spans="1:14" x14ac:dyDescent="0.45">
      <c r="A8" s="179" t="s">
        <v>24</v>
      </c>
      <c r="B8" s="81">
        <v>2</v>
      </c>
      <c r="C8" s="15">
        <f t="shared" si="4"/>
        <v>20</v>
      </c>
      <c r="D8" s="22">
        <f t="shared" si="5"/>
        <v>20</v>
      </c>
      <c r="E8" s="22">
        <v>100</v>
      </c>
      <c r="F8" s="22" t="s">
        <v>25</v>
      </c>
      <c r="G8" s="13">
        <f t="shared" si="0"/>
        <v>100</v>
      </c>
      <c r="H8" s="13"/>
      <c r="I8" s="22">
        <f t="shared" si="1"/>
        <v>20</v>
      </c>
      <c r="J8" s="22">
        <f t="shared" si="2"/>
        <v>20</v>
      </c>
      <c r="K8" s="22">
        <f t="shared" si="6"/>
        <v>90</v>
      </c>
      <c r="L8" s="22">
        <v>150</v>
      </c>
      <c r="M8" s="13">
        <f t="shared" si="7"/>
        <v>150</v>
      </c>
      <c r="N8" s="13">
        <f t="shared" si="3"/>
        <v>250</v>
      </c>
    </row>
    <row r="9" spans="1:14" x14ac:dyDescent="0.45">
      <c r="A9" s="179" t="s">
        <v>26</v>
      </c>
      <c r="B9" s="81">
        <v>2</v>
      </c>
      <c r="C9" s="15">
        <f t="shared" si="4"/>
        <v>20</v>
      </c>
      <c r="D9" s="22">
        <f t="shared" si="5"/>
        <v>20</v>
      </c>
      <c r="E9" s="22">
        <v>100</v>
      </c>
      <c r="F9" s="22" t="s">
        <v>25</v>
      </c>
      <c r="G9" s="13">
        <f t="shared" si="0"/>
        <v>100</v>
      </c>
      <c r="H9" s="13"/>
      <c r="I9" s="22">
        <f t="shared" si="1"/>
        <v>20</v>
      </c>
      <c r="J9" s="22">
        <f t="shared" si="2"/>
        <v>20</v>
      </c>
      <c r="K9" s="22">
        <f t="shared" si="6"/>
        <v>90</v>
      </c>
      <c r="L9" s="22">
        <v>150</v>
      </c>
      <c r="M9" s="13">
        <f t="shared" si="7"/>
        <v>150</v>
      </c>
      <c r="N9" s="13">
        <f t="shared" si="3"/>
        <v>250</v>
      </c>
    </row>
    <row r="10" spans="1:14" x14ac:dyDescent="0.45">
      <c r="A10" s="179" t="s">
        <v>27</v>
      </c>
      <c r="B10" s="81">
        <v>1</v>
      </c>
      <c r="C10" s="15">
        <f t="shared" si="4"/>
        <v>10</v>
      </c>
      <c r="D10" s="22">
        <f t="shared" si="5"/>
        <v>10</v>
      </c>
      <c r="E10" s="22">
        <f t="shared" si="8"/>
        <v>20</v>
      </c>
      <c r="F10" s="22">
        <f t="shared" si="9"/>
        <v>30</v>
      </c>
      <c r="G10" s="13">
        <f t="shared" si="0"/>
        <v>50</v>
      </c>
      <c r="H10" s="13"/>
      <c r="I10" s="22">
        <f t="shared" si="1"/>
        <v>10</v>
      </c>
      <c r="J10" s="22">
        <f t="shared" si="2"/>
        <v>10</v>
      </c>
      <c r="K10" s="22">
        <f t="shared" si="6"/>
        <v>45</v>
      </c>
      <c r="L10" s="22">
        <f t="shared" si="10"/>
        <v>30</v>
      </c>
      <c r="M10" s="13">
        <f t="shared" si="7"/>
        <v>75</v>
      </c>
      <c r="N10" s="13">
        <f t="shared" si="3"/>
        <v>125</v>
      </c>
    </row>
    <row r="11" spans="1:14" x14ac:dyDescent="0.45">
      <c r="A11" s="151" t="s">
        <v>28</v>
      </c>
      <c r="B11" s="81">
        <v>2</v>
      </c>
      <c r="C11" s="15">
        <f t="shared" si="4"/>
        <v>20</v>
      </c>
      <c r="D11" s="22">
        <f t="shared" si="5"/>
        <v>20</v>
      </c>
      <c r="E11" s="22">
        <v>96</v>
      </c>
      <c r="F11" s="22">
        <v>54</v>
      </c>
      <c r="G11" s="13">
        <f t="shared" si="0"/>
        <v>100</v>
      </c>
      <c r="H11" s="13"/>
      <c r="I11" s="22">
        <f t="shared" si="1"/>
        <v>20</v>
      </c>
      <c r="J11" s="22">
        <f t="shared" si="2"/>
        <v>20</v>
      </c>
      <c r="K11" s="22">
        <f t="shared" si="6"/>
        <v>90</v>
      </c>
      <c r="L11" s="22">
        <v>144</v>
      </c>
      <c r="M11" s="13">
        <f t="shared" si="7"/>
        <v>150</v>
      </c>
      <c r="N11" s="13">
        <f t="shared" si="3"/>
        <v>250</v>
      </c>
    </row>
    <row r="12" spans="1:14" x14ac:dyDescent="0.45">
      <c r="A12" s="179" t="s">
        <v>29</v>
      </c>
      <c r="B12" s="81">
        <v>3</v>
      </c>
      <c r="C12" s="15">
        <f t="shared" si="4"/>
        <v>30</v>
      </c>
      <c r="D12" s="22">
        <f t="shared" si="5"/>
        <v>30</v>
      </c>
      <c r="E12" s="22">
        <f t="shared" si="8"/>
        <v>60</v>
      </c>
      <c r="F12" s="22">
        <f t="shared" si="9"/>
        <v>90</v>
      </c>
      <c r="G12" s="13">
        <f t="shared" si="0"/>
        <v>150</v>
      </c>
      <c r="H12" s="13"/>
      <c r="I12" s="22">
        <f t="shared" si="1"/>
        <v>30</v>
      </c>
      <c r="J12" s="22">
        <f t="shared" si="2"/>
        <v>30</v>
      </c>
      <c r="K12" s="22">
        <f t="shared" si="6"/>
        <v>135</v>
      </c>
      <c r="L12" s="22">
        <f t="shared" si="10"/>
        <v>90</v>
      </c>
      <c r="M12" s="13">
        <f t="shared" si="7"/>
        <v>225</v>
      </c>
      <c r="N12" s="13">
        <f t="shared" si="3"/>
        <v>375</v>
      </c>
    </row>
    <row r="13" spans="1:14" x14ac:dyDescent="0.45">
      <c r="A13" s="1" t="s">
        <v>154</v>
      </c>
      <c r="B13" s="176">
        <v>2</v>
      </c>
      <c r="C13" s="15">
        <f t="shared" si="4"/>
        <v>20</v>
      </c>
      <c r="D13" s="22">
        <f t="shared" si="5"/>
        <v>20</v>
      </c>
      <c r="E13" s="22">
        <f t="shared" si="8"/>
        <v>40</v>
      </c>
      <c r="F13" s="22">
        <f t="shared" si="9"/>
        <v>60</v>
      </c>
      <c r="G13" s="13">
        <f t="shared" si="0"/>
        <v>100</v>
      </c>
      <c r="H13" s="13"/>
      <c r="I13" s="22">
        <f t="shared" si="1"/>
        <v>20</v>
      </c>
      <c r="J13" s="22">
        <f t="shared" si="2"/>
        <v>20</v>
      </c>
      <c r="K13" s="22">
        <f t="shared" si="6"/>
        <v>90</v>
      </c>
      <c r="L13" s="22">
        <f t="shared" si="10"/>
        <v>60</v>
      </c>
      <c r="M13" s="13">
        <f t="shared" si="7"/>
        <v>150</v>
      </c>
      <c r="N13" s="13">
        <f t="shared" si="3"/>
        <v>250</v>
      </c>
    </row>
    <row r="14" spans="1:14" x14ac:dyDescent="0.45">
      <c r="A14" s="1" t="s">
        <v>155</v>
      </c>
      <c r="B14" s="176">
        <v>7</v>
      </c>
      <c r="C14" s="15">
        <f t="shared" si="4"/>
        <v>70</v>
      </c>
      <c r="D14" s="22">
        <f t="shared" si="5"/>
        <v>70</v>
      </c>
      <c r="E14" s="22">
        <f t="shared" si="8"/>
        <v>140</v>
      </c>
      <c r="F14" s="22">
        <f t="shared" si="9"/>
        <v>210</v>
      </c>
      <c r="G14" s="13">
        <f t="shared" si="0"/>
        <v>350</v>
      </c>
      <c r="H14" s="13"/>
      <c r="I14" s="22">
        <f t="shared" si="1"/>
        <v>70</v>
      </c>
      <c r="J14" s="22">
        <f t="shared" si="2"/>
        <v>70</v>
      </c>
      <c r="K14" s="22">
        <f t="shared" si="6"/>
        <v>315</v>
      </c>
      <c r="L14" s="22">
        <f t="shared" si="10"/>
        <v>210</v>
      </c>
      <c r="M14" s="13">
        <f t="shared" si="7"/>
        <v>525</v>
      </c>
      <c r="N14" s="13">
        <f t="shared" si="3"/>
        <v>875</v>
      </c>
    </row>
    <row r="15" spans="1:14" x14ac:dyDescent="0.45">
      <c r="A15" s="1" t="s">
        <v>156</v>
      </c>
      <c r="B15" s="176">
        <v>2</v>
      </c>
      <c r="C15" s="22">
        <f t="shared" si="4"/>
        <v>20</v>
      </c>
      <c r="D15" s="22">
        <f t="shared" si="5"/>
        <v>20</v>
      </c>
      <c r="E15" s="22">
        <f t="shared" si="8"/>
        <v>40</v>
      </c>
      <c r="F15" s="22">
        <f t="shared" si="9"/>
        <v>60</v>
      </c>
      <c r="G15" s="13">
        <f t="shared" si="0"/>
        <v>100</v>
      </c>
      <c r="H15" s="13"/>
      <c r="I15" s="22">
        <f t="shared" si="1"/>
        <v>20</v>
      </c>
      <c r="J15" s="22">
        <f t="shared" si="2"/>
        <v>20</v>
      </c>
      <c r="K15" s="22">
        <f t="shared" si="6"/>
        <v>90</v>
      </c>
      <c r="L15" s="22">
        <f t="shared" si="10"/>
        <v>60</v>
      </c>
      <c r="M15" s="13">
        <f t="shared" si="7"/>
        <v>150</v>
      </c>
      <c r="N15" s="13">
        <f t="shared" si="3"/>
        <v>250</v>
      </c>
    </row>
    <row r="16" spans="1:14" x14ac:dyDescent="0.45">
      <c r="A16" s="1" t="s">
        <v>157</v>
      </c>
      <c r="B16" s="176">
        <v>2</v>
      </c>
      <c r="C16" s="22">
        <f t="shared" si="4"/>
        <v>20</v>
      </c>
      <c r="D16" s="22">
        <f t="shared" si="5"/>
        <v>20</v>
      </c>
      <c r="E16" s="22">
        <f t="shared" si="8"/>
        <v>40</v>
      </c>
      <c r="F16" s="22">
        <f t="shared" si="9"/>
        <v>60</v>
      </c>
      <c r="G16" s="13">
        <f t="shared" si="0"/>
        <v>100</v>
      </c>
      <c r="H16" s="13"/>
      <c r="I16" s="22">
        <f t="shared" si="1"/>
        <v>20</v>
      </c>
      <c r="J16" s="22">
        <f t="shared" si="2"/>
        <v>20</v>
      </c>
      <c r="K16" s="22">
        <f t="shared" si="6"/>
        <v>90</v>
      </c>
      <c r="L16" s="22">
        <f t="shared" si="10"/>
        <v>60</v>
      </c>
      <c r="M16" s="13">
        <f t="shared" si="7"/>
        <v>150</v>
      </c>
      <c r="N16" s="13">
        <f t="shared" si="3"/>
        <v>250</v>
      </c>
    </row>
    <row r="17" spans="1:14" x14ac:dyDescent="0.45">
      <c r="A17" s="2" t="s">
        <v>158</v>
      </c>
      <c r="B17" s="2">
        <v>2</v>
      </c>
      <c r="C17" s="22">
        <f t="shared" si="4"/>
        <v>20</v>
      </c>
      <c r="D17" s="22">
        <f t="shared" si="5"/>
        <v>20</v>
      </c>
      <c r="E17" s="6">
        <f t="shared" si="8"/>
        <v>40</v>
      </c>
      <c r="F17" s="6">
        <f t="shared" si="9"/>
        <v>60</v>
      </c>
      <c r="G17" s="103">
        <f t="shared" si="0"/>
        <v>100</v>
      </c>
      <c r="H17" s="103"/>
      <c r="I17" s="22">
        <f t="shared" si="1"/>
        <v>20</v>
      </c>
      <c r="J17" s="22">
        <f t="shared" si="2"/>
        <v>20</v>
      </c>
      <c r="K17" s="6">
        <f t="shared" si="6"/>
        <v>90</v>
      </c>
      <c r="L17" s="6">
        <f t="shared" si="10"/>
        <v>60</v>
      </c>
      <c r="M17" s="103">
        <f t="shared" si="7"/>
        <v>150</v>
      </c>
      <c r="N17" s="13">
        <f t="shared" si="3"/>
        <v>250</v>
      </c>
    </row>
    <row r="18" spans="1:14" x14ac:dyDescent="0.45">
      <c r="A18" s="22"/>
      <c r="B18" s="22"/>
      <c r="C18" s="22"/>
      <c r="D18" s="22"/>
      <c r="E18" s="6"/>
      <c r="F18" s="6"/>
      <c r="G18" s="103"/>
      <c r="H18" s="103"/>
      <c r="I18" s="22"/>
      <c r="J18" s="22"/>
      <c r="K18" s="21"/>
      <c r="L18" s="6"/>
      <c r="M18" s="13"/>
      <c r="N18" s="13"/>
    </row>
    <row r="19" spans="1:14" x14ac:dyDescent="0.45">
      <c r="A19" s="181" t="s">
        <v>18</v>
      </c>
      <c r="B19" s="101">
        <f>SUM(B4:B18)</f>
        <v>32</v>
      </c>
      <c r="C19" s="182" t="s">
        <v>25</v>
      </c>
      <c r="D19" s="182" t="s">
        <v>25</v>
      </c>
      <c r="E19" s="182" t="s">
        <v>25</v>
      </c>
      <c r="F19" s="182" t="s">
        <v>25</v>
      </c>
      <c r="G19" s="104">
        <f>SUM(G4:G18)</f>
        <v>1600</v>
      </c>
      <c r="H19" s="166"/>
      <c r="I19" s="182" t="s">
        <v>25</v>
      </c>
      <c r="J19" s="182" t="s">
        <v>25</v>
      </c>
      <c r="K19" s="182" t="s">
        <v>25</v>
      </c>
      <c r="L19" s="182" t="s">
        <v>25</v>
      </c>
      <c r="M19" s="104">
        <f>SUM(M4:M18)</f>
        <v>2400</v>
      </c>
      <c r="N19" s="101">
        <f>SUM(N4:N18)</f>
        <v>4000</v>
      </c>
    </row>
    <row r="20" spans="1:14" x14ac:dyDescent="0.45">
      <c r="A20" s="7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conditionalFormatting sqref="A9:A17 A3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19"/>
  <sheetViews>
    <sheetView zoomScale="120" zoomScaleNormal="120" workbookViewId="0">
      <selection activeCell="K11" sqref="K11"/>
    </sheetView>
  </sheetViews>
  <sheetFormatPr defaultRowHeight="14.25" x14ac:dyDescent="0.45"/>
  <cols>
    <col min="1" max="1" width="28.73046875" customWidth="1"/>
    <col min="6" max="6" width="6.3984375" customWidth="1"/>
    <col min="8" max="8" width="2.59765625" customWidth="1"/>
    <col min="12" max="12" width="6.3984375" customWidth="1"/>
  </cols>
  <sheetData>
    <row r="1" spans="1:14" ht="71.45" customHeight="1" x14ac:dyDescent="0.55000000000000004">
      <c r="A1" s="156" t="s">
        <v>159</v>
      </c>
      <c r="B1" s="19" t="s">
        <v>5</v>
      </c>
      <c r="C1" s="20" t="s">
        <v>6</v>
      </c>
      <c r="D1" s="20" t="s">
        <v>7</v>
      </c>
      <c r="E1" s="20" t="s">
        <v>8</v>
      </c>
      <c r="F1" s="20" t="s">
        <v>35</v>
      </c>
      <c r="G1" s="20" t="s">
        <v>10</v>
      </c>
      <c r="H1" s="20"/>
      <c r="I1" s="20" t="s">
        <v>11</v>
      </c>
      <c r="J1" s="20" t="s">
        <v>12</v>
      </c>
      <c r="K1" s="143" t="s">
        <v>13</v>
      </c>
      <c r="L1" s="144" t="s">
        <v>36</v>
      </c>
      <c r="M1" s="144" t="s">
        <v>37</v>
      </c>
      <c r="N1" s="143"/>
    </row>
    <row r="2" spans="1:14" x14ac:dyDescent="0.45">
      <c r="A2" s="2" t="s">
        <v>14</v>
      </c>
      <c r="B2" s="21" t="s">
        <v>38</v>
      </c>
      <c r="C2" s="6" t="s">
        <v>6</v>
      </c>
      <c r="D2" s="6" t="s">
        <v>7</v>
      </c>
      <c r="E2" s="6"/>
      <c r="F2" s="6" t="s">
        <v>25</v>
      </c>
      <c r="G2" s="6" t="s">
        <v>10</v>
      </c>
      <c r="H2" s="6"/>
      <c r="I2" s="6" t="s">
        <v>11</v>
      </c>
      <c r="J2" s="6" t="s">
        <v>12</v>
      </c>
      <c r="K2" s="36"/>
      <c r="L2" s="36" t="s">
        <v>25</v>
      </c>
      <c r="M2" s="36" t="s">
        <v>37</v>
      </c>
      <c r="N2" s="148" t="s">
        <v>39</v>
      </c>
    </row>
    <row r="3" spans="1:14" x14ac:dyDescent="0.45">
      <c r="A3" s="146" t="s">
        <v>76</v>
      </c>
      <c r="B3" s="75">
        <v>2</v>
      </c>
      <c r="C3" s="31">
        <f>+B3*10</f>
        <v>20</v>
      </c>
      <c r="D3" s="31">
        <f>+B3*10</f>
        <v>20</v>
      </c>
      <c r="E3" s="31">
        <v>20</v>
      </c>
      <c r="F3" s="31"/>
      <c r="G3" s="31">
        <f>+E3+F3</f>
        <v>20</v>
      </c>
      <c r="H3" s="31"/>
      <c r="I3" s="31">
        <f t="shared" ref="I3:I14" si="0">+B3*10</f>
        <v>20</v>
      </c>
      <c r="J3" s="31">
        <f t="shared" ref="J3:J14" si="1">+B3*10</f>
        <v>20</v>
      </c>
      <c r="K3" s="31">
        <f>+E3*1.5</f>
        <v>30</v>
      </c>
      <c r="L3" s="31"/>
      <c r="M3" s="31">
        <f>+K3+L3</f>
        <v>30</v>
      </c>
      <c r="N3" s="31">
        <f>+G3+M3</f>
        <v>50</v>
      </c>
    </row>
    <row r="4" spans="1:14" x14ac:dyDescent="0.45">
      <c r="A4" s="146" t="s">
        <v>21</v>
      </c>
      <c r="B4" s="75">
        <v>2</v>
      </c>
      <c r="C4" s="31">
        <f t="shared" ref="C4:C14" si="2">+B4*10</f>
        <v>20</v>
      </c>
      <c r="D4" s="31">
        <f t="shared" ref="D4:D14" si="3">+B4*10</f>
        <v>20</v>
      </c>
      <c r="E4" s="31">
        <v>19</v>
      </c>
      <c r="F4" s="31">
        <v>1</v>
      </c>
      <c r="G4" s="31">
        <f t="shared" ref="G4:G14" si="4">+E4+F4</f>
        <v>20</v>
      </c>
      <c r="H4" s="31"/>
      <c r="I4" s="31">
        <f t="shared" si="0"/>
        <v>20</v>
      </c>
      <c r="J4" s="31">
        <f t="shared" si="1"/>
        <v>20</v>
      </c>
      <c r="K4" s="31">
        <v>30</v>
      </c>
      <c r="L4" s="31"/>
      <c r="M4" s="31">
        <f t="shared" ref="M4:M14" si="5">+K4+L4</f>
        <v>30</v>
      </c>
      <c r="N4" s="31">
        <f t="shared" ref="N4:N14" si="6">+G4+M4</f>
        <v>50</v>
      </c>
    </row>
    <row r="5" spans="1:14" x14ac:dyDescent="0.45">
      <c r="A5" s="146" t="s">
        <v>22</v>
      </c>
      <c r="B5" s="75">
        <v>2</v>
      </c>
      <c r="C5" s="31">
        <f t="shared" si="2"/>
        <v>20</v>
      </c>
      <c r="D5" s="31">
        <f t="shared" si="3"/>
        <v>20</v>
      </c>
      <c r="E5" s="31">
        <v>20</v>
      </c>
      <c r="F5" s="31"/>
      <c r="G5" s="31">
        <f t="shared" si="4"/>
        <v>20</v>
      </c>
      <c r="H5" s="31"/>
      <c r="I5" s="31">
        <f t="shared" si="0"/>
        <v>20</v>
      </c>
      <c r="J5" s="31">
        <f t="shared" si="1"/>
        <v>20</v>
      </c>
      <c r="K5" s="31">
        <f t="shared" ref="K5:K13" si="7">+E5*1.5</f>
        <v>30</v>
      </c>
      <c r="L5" s="31"/>
      <c r="M5" s="31">
        <f t="shared" si="5"/>
        <v>30</v>
      </c>
      <c r="N5" s="31">
        <f t="shared" si="6"/>
        <v>50</v>
      </c>
    </row>
    <row r="6" spans="1:14" x14ac:dyDescent="0.45">
      <c r="A6" s="146" t="s">
        <v>142</v>
      </c>
      <c r="B6" s="75">
        <v>2</v>
      </c>
      <c r="C6" s="31">
        <f t="shared" si="2"/>
        <v>20</v>
      </c>
      <c r="D6" s="31">
        <f t="shared" si="3"/>
        <v>20</v>
      </c>
      <c r="E6" s="31">
        <v>20</v>
      </c>
      <c r="F6" s="31"/>
      <c r="G6" s="31">
        <f t="shared" si="4"/>
        <v>20</v>
      </c>
      <c r="H6" s="109"/>
      <c r="I6" s="31">
        <f t="shared" si="0"/>
        <v>20</v>
      </c>
      <c r="J6" s="31">
        <f t="shared" si="1"/>
        <v>20</v>
      </c>
      <c r="K6" s="31">
        <f t="shared" si="7"/>
        <v>30</v>
      </c>
      <c r="L6" s="31"/>
      <c r="M6" s="31">
        <f t="shared" si="5"/>
        <v>30</v>
      </c>
      <c r="N6" s="31">
        <f t="shared" si="6"/>
        <v>50</v>
      </c>
    </row>
    <row r="7" spans="1:14" x14ac:dyDescent="0.45">
      <c r="A7" s="146" t="s">
        <v>26</v>
      </c>
      <c r="B7" s="75">
        <v>2</v>
      </c>
      <c r="C7" s="31">
        <f t="shared" si="2"/>
        <v>20</v>
      </c>
      <c r="D7" s="31">
        <f t="shared" si="3"/>
        <v>20</v>
      </c>
      <c r="E7" s="31">
        <v>20</v>
      </c>
      <c r="F7" s="31"/>
      <c r="G7" s="31">
        <f t="shared" si="4"/>
        <v>20</v>
      </c>
      <c r="H7" s="109"/>
      <c r="I7" s="31">
        <f t="shared" si="0"/>
        <v>20</v>
      </c>
      <c r="J7" s="31">
        <f t="shared" si="1"/>
        <v>20</v>
      </c>
      <c r="K7" s="31">
        <f t="shared" si="7"/>
        <v>30</v>
      </c>
      <c r="L7" s="31"/>
      <c r="M7" s="31">
        <f t="shared" si="5"/>
        <v>30</v>
      </c>
      <c r="N7" s="31">
        <f t="shared" si="6"/>
        <v>50</v>
      </c>
    </row>
    <row r="8" spans="1:14" x14ac:dyDescent="0.45">
      <c r="A8" s="146" t="s">
        <v>160</v>
      </c>
      <c r="B8" s="76">
        <v>2</v>
      </c>
      <c r="C8" s="31">
        <f t="shared" si="2"/>
        <v>20</v>
      </c>
      <c r="D8" s="31">
        <f t="shared" si="3"/>
        <v>20</v>
      </c>
      <c r="E8" s="31">
        <v>18</v>
      </c>
      <c r="F8" s="31">
        <v>2</v>
      </c>
      <c r="G8" s="31">
        <f t="shared" si="4"/>
        <v>20</v>
      </c>
      <c r="H8" s="109"/>
      <c r="I8" s="31">
        <f t="shared" si="0"/>
        <v>20</v>
      </c>
      <c r="J8" s="31">
        <f t="shared" si="1"/>
        <v>20</v>
      </c>
      <c r="K8" s="31">
        <v>30</v>
      </c>
      <c r="L8" s="31"/>
      <c r="M8" s="31">
        <f t="shared" si="5"/>
        <v>30</v>
      </c>
      <c r="N8" s="31">
        <f t="shared" si="6"/>
        <v>50</v>
      </c>
    </row>
    <row r="9" spans="1:14" x14ac:dyDescent="0.45">
      <c r="A9" s="146" t="s">
        <v>28</v>
      </c>
      <c r="B9" s="76">
        <v>2</v>
      </c>
      <c r="C9" s="31">
        <f t="shared" si="2"/>
        <v>20</v>
      </c>
      <c r="D9" s="31">
        <f t="shared" si="3"/>
        <v>20</v>
      </c>
      <c r="E9" s="31">
        <v>18</v>
      </c>
      <c r="F9" s="31">
        <v>2</v>
      </c>
      <c r="G9" s="31">
        <f t="shared" si="4"/>
        <v>20</v>
      </c>
      <c r="H9" s="109"/>
      <c r="I9" s="31">
        <f t="shared" si="0"/>
        <v>20</v>
      </c>
      <c r="J9" s="31">
        <f t="shared" si="1"/>
        <v>20</v>
      </c>
      <c r="K9" s="31">
        <v>30</v>
      </c>
      <c r="L9" s="31"/>
      <c r="M9" s="31">
        <f t="shared" si="5"/>
        <v>30</v>
      </c>
      <c r="N9" s="31">
        <f t="shared" si="6"/>
        <v>50</v>
      </c>
    </row>
    <row r="10" spans="1:14" x14ac:dyDescent="0.45">
      <c r="A10" s="146" t="s">
        <v>159</v>
      </c>
      <c r="B10" s="75" t="s">
        <v>25</v>
      </c>
      <c r="C10" s="31" t="s">
        <v>25</v>
      </c>
      <c r="D10" s="31" t="s">
        <v>25</v>
      </c>
      <c r="E10" s="31" t="s">
        <v>25</v>
      </c>
      <c r="F10" s="31"/>
      <c r="G10" s="31" t="s">
        <v>25</v>
      </c>
      <c r="H10" s="109" t="s">
        <v>25</v>
      </c>
      <c r="I10" s="31" t="s">
        <v>25</v>
      </c>
      <c r="J10" s="31" t="s">
        <v>25</v>
      </c>
      <c r="K10" s="31" t="s">
        <v>25</v>
      </c>
      <c r="L10" s="31" t="s">
        <v>25</v>
      </c>
      <c r="M10" s="31" t="s">
        <v>25</v>
      </c>
      <c r="N10" s="31" t="s">
        <v>25</v>
      </c>
    </row>
    <row r="11" spans="1:14" x14ac:dyDescent="0.45">
      <c r="A11" s="146" t="s">
        <v>161</v>
      </c>
      <c r="B11" s="75">
        <v>6</v>
      </c>
      <c r="C11" s="31">
        <f t="shared" si="2"/>
        <v>60</v>
      </c>
      <c r="D11" s="31">
        <f t="shared" si="3"/>
        <v>60</v>
      </c>
      <c r="E11" s="31">
        <v>55</v>
      </c>
      <c r="F11" s="31">
        <v>5</v>
      </c>
      <c r="G11" s="31">
        <f t="shared" si="4"/>
        <v>60</v>
      </c>
      <c r="H11" s="109"/>
      <c r="I11" s="31">
        <f t="shared" si="0"/>
        <v>60</v>
      </c>
      <c r="J11" s="31">
        <f t="shared" si="1"/>
        <v>60</v>
      </c>
      <c r="K11" s="31">
        <v>90</v>
      </c>
      <c r="L11" s="31"/>
      <c r="M11" s="31">
        <f t="shared" si="5"/>
        <v>90</v>
      </c>
      <c r="N11" s="31">
        <f t="shared" si="6"/>
        <v>150</v>
      </c>
    </row>
    <row r="12" spans="1:14" x14ac:dyDescent="0.45">
      <c r="A12" s="146" t="s">
        <v>162</v>
      </c>
      <c r="B12" s="75">
        <v>6</v>
      </c>
      <c r="C12" s="31">
        <f t="shared" si="2"/>
        <v>60</v>
      </c>
      <c r="D12" s="31">
        <f t="shared" si="3"/>
        <v>60</v>
      </c>
      <c r="E12" s="31">
        <v>55</v>
      </c>
      <c r="F12" s="31">
        <v>5</v>
      </c>
      <c r="G12" s="31">
        <f t="shared" si="4"/>
        <v>60</v>
      </c>
      <c r="H12" s="109"/>
      <c r="I12" s="31">
        <f t="shared" si="0"/>
        <v>60</v>
      </c>
      <c r="J12" s="31">
        <f t="shared" si="1"/>
        <v>60</v>
      </c>
      <c r="K12" s="31">
        <v>90</v>
      </c>
      <c r="L12" s="31"/>
      <c r="M12" s="31">
        <f t="shared" si="5"/>
        <v>90</v>
      </c>
      <c r="N12" s="31">
        <f t="shared" si="6"/>
        <v>150</v>
      </c>
    </row>
    <row r="13" spans="1:14" x14ac:dyDescent="0.45">
      <c r="A13" s="146" t="s">
        <v>163</v>
      </c>
      <c r="B13" s="75">
        <v>4</v>
      </c>
      <c r="C13" s="31">
        <f t="shared" si="2"/>
        <v>40</v>
      </c>
      <c r="D13" s="31">
        <f t="shared" si="3"/>
        <v>40</v>
      </c>
      <c r="E13" s="31">
        <v>40</v>
      </c>
      <c r="F13" s="31"/>
      <c r="G13" s="31">
        <f t="shared" si="4"/>
        <v>40</v>
      </c>
      <c r="H13" s="109"/>
      <c r="I13" s="31">
        <f t="shared" si="0"/>
        <v>40</v>
      </c>
      <c r="J13" s="31">
        <f t="shared" si="1"/>
        <v>40</v>
      </c>
      <c r="K13" s="31">
        <f t="shared" si="7"/>
        <v>60</v>
      </c>
      <c r="L13" s="31"/>
      <c r="M13" s="31">
        <f t="shared" si="5"/>
        <v>60</v>
      </c>
      <c r="N13" s="31">
        <f t="shared" si="6"/>
        <v>100</v>
      </c>
    </row>
    <row r="14" spans="1:14" x14ac:dyDescent="0.45">
      <c r="A14" s="146" t="s">
        <v>29</v>
      </c>
      <c r="B14" s="76">
        <v>2</v>
      </c>
      <c r="C14" s="31">
        <f t="shared" si="2"/>
        <v>20</v>
      </c>
      <c r="D14" s="31">
        <f t="shared" si="3"/>
        <v>20</v>
      </c>
      <c r="E14" s="31">
        <v>17</v>
      </c>
      <c r="F14" s="31">
        <v>3</v>
      </c>
      <c r="G14" s="31">
        <f t="shared" si="4"/>
        <v>20</v>
      </c>
      <c r="H14" s="109"/>
      <c r="I14" s="31">
        <f t="shared" si="0"/>
        <v>20</v>
      </c>
      <c r="J14" s="31">
        <f t="shared" si="1"/>
        <v>20</v>
      </c>
      <c r="K14" s="31">
        <v>30</v>
      </c>
      <c r="L14" s="31"/>
      <c r="M14" s="31">
        <f t="shared" si="5"/>
        <v>30</v>
      </c>
      <c r="N14" s="31">
        <f t="shared" si="6"/>
        <v>50</v>
      </c>
    </row>
    <row r="15" spans="1:14" x14ac:dyDescent="0.45">
      <c r="A15" s="50"/>
      <c r="B15" s="88"/>
      <c r="C15" s="31"/>
      <c r="D15" s="31"/>
      <c r="E15" s="31"/>
      <c r="F15" s="31"/>
      <c r="G15" s="31"/>
      <c r="H15" s="109"/>
      <c r="I15" s="31"/>
      <c r="J15" s="31"/>
      <c r="K15" s="31"/>
      <c r="L15" s="31"/>
      <c r="M15" s="31"/>
      <c r="N15" s="31"/>
    </row>
    <row r="16" spans="1:14" x14ac:dyDescent="0.45">
      <c r="A16" s="2"/>
      <c r="B16" s="25"/>
      <c r="C16" s="109"/>
      <c r="D16" s="109"/>
      <c r="E16" s="31"/>
      <c r="F16" s="31"/>
      <c r="G16" s="31"/>
      <c r="H16" s="109"/>
      <c r="I16" s="109"/>
      <c r="J16" s="109"/>
      <c r="K16" s="31"/>
      <c r="L16" s="31"/>
      <c r="M16" s="31"/>
      <c r="N16" s="31">
        <f>+B16*125+SUM(N3:N14)</f>
        <v>800</v>
      </c>
    </row>
    <row r="17" spans="1:14" x14ac:dyDescent="0.45">
      <c r="A17" s="147" t="s">
        <v>18</v>
      </c>
      <c r="B17" s="162">
        <f>SUM(B3:B14)</f>
        <v>32</v>
      </c>
      <c r="C17" s="110" t="s">
        <v>40</v>
      </c>
      <c r="D17" s="22" t="s">
        <v>25</v>
      </c>
      <c r="E17" s="22"/>
      <c r="F17" s="22" t="s">
        <v>25</v>
      </c>
      <c r="G17" s="22"/>
      <c r="H17" s="22"/>
      <c r="I17" s="22" t="s">
        <v>40</v>
      </c>
      <c r="J17" s="22" t="s">
        <v>25</v>
      </c>
      <c r="K17" s="22"/>
      <c r="L17" s="22" t="s">
        <v>25</v>
      </c>
      <c r="M17" s="6"/>
      <c r="N17" s="31" t="s">
        <v>25</v>
      </c>
    </row>
    <row r="18" spans="1:14" x14ac:dyDescent="0.45">
      <c r="A18" s="23"/>
      <c r="B18" s="263"/>
      <c r="C18" s="262"/>
      <c r="D18" s="27"/>
      <c r="E18" s="27"/>
      <c r="F18" s="27"/>
      <c r="G18" s="27"/>
      <c r="H18" s="27"/>
      <c r="I18" s="27"/>
      <c r="J18" s="10"/>
      <c r="K18" s="10"/>
      <c r="L18" s="10"/>
      <c r="M18" s="10"/>
      <c r="N18" s="27"/>
    </row>
    <row r="19" spans="1:14" x14ac:dyDescent="0.45">
      <c r="A19" s="10"/>
      <c r="B19" s="261"/>
      <c r="C19" s="262"/>
      <c r="D19" s="27"/>
      <c r="E19" s="27"/>
      <c r="F19" s="27"/>
      <c r="G19" s="27"/>
      <c r="H19" s="27"/>
      <c r="I19" s="27"/>
      <c r="J19" s="10"/>
      <c r="K19" s="10"/>
      <c r="L19" s="10"/>
      <c r="M19" s="10"/>
      <c r="N19" s="27"/>
    </row>
  </sheetData>
  <mergeCells count="2">
    <mergeCell ref="B18:C18"/>
    <mergeCell ref="B19:C19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3C75-BD02-4F65-A289-ECC91A04B43E}">
  <dimension ref="A1:M18"/>
  <sheetViews>
    <sheetView zoomScale="109" zoomScaleNormal="130" workbookViewId="0">
      <selection activeCell="L20" sqref="L20"/>
    </sheetView>
  </sheetViews>
  <sheetFormatPr defaultRowHeight="14.25" x14ac:dyDescent="0.45"/>
  <cols>
    <col min="1" max="1" width="28.73046875" customWidth="1"/>
    <col min="2" max="2" width="16.1328125" customWidth="1"/>
    <col min="6" max="8" width="7.3984375" customWidth="1"/>
    <col min="10" max="10" width="7.265625" customWidth="1"/>
    <col min="13" max="13" width="11.86328125" customWidth="1"/>
    <col min="15" max="15" width="6.3984375" customWidth="1"/>
  </cols>
  <sheetData>
    <row r="1" spans="1:13" ht="36" x14ac:dyDescent="0.55000000000000004">
      <c r="A1" s="156" t="s">
        <v>159</v>
      </c>
      <c r="B1" s="208"/>
      <c r="C1" s="193" t="s">
        <v>6</v>
      </c>
      <c r="D1" s="264" t="s">
        <v>7</v>
      </c>
      <c r="E1" s="265"/>
      <c r="F1" s="266"/>
      <c r="G1" s="237" t="s">
        <v>82</v>
      </c>
      <c r="H1" s="200" t="s">
        <v>11</v>
      </c>
      <c r="I1" s="267" t="s">
        <v>12</v>
      </c>
      <c r="J1" s="268"/>
      <c r="K1" s="269"/>
      <c r="L1" s="237" t="s">
        <v>83</v>
      </c>
      <c r="M1" s="242"/>
    </row>
    <row r="2" spans="1:13" ht="14.65" thickBot="1" x14ac:dyDescent="0.5">
      <c r="A2" s="2" t="s">
        <v>14</v>
      </c>
      <c r="B2" s="201" t="s">
        <v>48</v>
      </c>
      <c r="C2" s="201" t="s">
        <v>16</v>
      </c>
      <c r="D2" s="202" t="s">
        <v>16</v>
      </c>
      <c r="E2" s="203" t="s">
        <v>17</v>
      </c>
      <c r="F2" s="204" t="s">
        <v>49</v>
      </c>
      <c r="G2" s="238" t="s">
        <v>49</v>
      </c>
      <c r="H2" s="36" t="s">
        <v>16</v>
      </c>
      <c r="I2" s="236" t="s">
        <v>16</v>
      </c>
      <c r="J2" s="206" t="s">
        <v>17</v>
      </c>
      <c r="K2" s="207" t="s">
        <v>49</v>
      </c>
      <c r="L2" s="243" t="s">
        <v>49</v>
      </c>
      <c r="M2" s="244" t="s">
        <v>50</v>
      </c>
    </row>
    <row r="3" spans="1:13" x14ac:dyDescent="0.45">
      <c r="A3" s="146" t="s">
        <v>76</v>
      </c>
      <c r="B3" s="233">
        <v>2</v>
      </c>
      <c r="C3" s="214">
        <v>120</v>
      </c>
      <c r="D3" s="214">
        <v>84</v>
      </c>
      <c r="E3" s="216">
        <v>36</v>
      </c>
      <c r="F3" s="217">
        <f>D3+E3</f>
        <v>120</v>
      </c>
      <c r="G3" s="239">
        <f>C3</f>
        <v>120</v>
      </c>
      <c r="H3" s="214">
        <v>120</v>
      </c>
      <c r="I3" s="214">
        <v>84</v>
      </c>
      <c r="J3" s="219">
        <v>36</v>
      </c>
      <c r="K3" s="220">
        <f>I3+J3</f>
        <v>120</v>
      </c>
      <c r="L3" s="245">
        <f>1.5*C3</f>
        <v>180</v>
      </c>
      <c r="M3" s="246">
        <f>G3+L3</f>
        <v>300</v>
      </c>
    </row>
    <row r="4" spans="1:13" x14ac:dyDescent="0.45">
      <c r="A4" s="146" t="s">
        <v>21</v>
      </c>
      <c r="B4" s="233">
        <v>2</v>
      </c>
      <c r="C4" s="221">
        <v>120</v>
      </c>
      <c r="D4" s="221">
        <v>84</v>
      </c>
      <c r="E4" s="223">
        <v>36</v>
      </c>
      <c r="F4" s="217">
        <f t="shared" ref="F4:F14" si="0">D4+E4</f>
        <v>120</v>
      </c>
      <c r="G4" s="239">
        <f t="shared" ref="G4:G14" si="1">C4</f>
        <v>120</v>
      </c>
      <c r="H4" s="221">
        <v>120</v>
      </c>
      <c r="I4" s="221">
        <v>120</v>
      </c>
      <c r="J4" s="226"/>
      <c r="K4" s="220">
        <f t="shared" ref="K4:K13" si="2">I4+J4</f>
        <v>120</v>
      </c>
      <c r="L4" s="245">
        <f t="shared" ref="L4:L14" si="3">1.5*C4</f>
        <v>180</v>
      </c>
      <c r="M4" s="246">
        <f t="shared" ref="M4:M14" si="4">G4+L4</f>
        <v>300</v>
      </c>
    </row>
    <row r="5" spans="1:13" x14ac:dyDescent="0.45">
      <c r="A5" s="146" t="s">
        <v>22</v>
      </c>
      <c r="B5" s="233">
        <v>2</v>
      </c>
      <c r="C5" s="221">
        <v>120</v>
      </c>
      <c r="D5" s="221">
        <v>120</v>
      </c>
      <c r="E5" s="223"/>
      <c r="F5" s="217">
        <f t="shared" si="0"/>
        <v>120</v>
      </c>
      <c r="G5" s="239">
        <f t="shared" si="1"/>
        <v>120</v>
      </c>
      <c r="H5" s="221">
        <v>120</v>
      </c>
      <c r="I5" s="221">
        <v>84</v>
      </c>
      <c r="J5" s="226">
        <v>36</v>
      </c>
      <c r="K5" s="220">
        <f t="shared" si="2"/>
        <v>120</v>
      </c>
      <c r="L5" s="245">
        <f t="shared" si="3"/>
        <v>180</v>
      </c>
      <c r="M5" s="246">
        <f t="shared" si="4"/>
        <v>300</v>
      </c>
    </row>
    <row r="6" spans="1:13" x14ac:dyDescent="0.45">
      <c r="A6" s="146" t="s">
        <v>142</v>
      </c>
      <c r="B6" s="233">
        <v>2</v>
      </c>
      <c r="C6" s="221">
        <v>120</v>
      </c>
      <c r="D6" s="221">
        <v>120</v>
      </c>
      <c r="E6" s="223"/>
      <c r="F6" s="217">
        <f t="shared" si="0"/>
        <v>120</v>
      </c>
      <c r="G6" s="239">
        <f t="shared" si="1"/>
        <v>120</v>
      </c>
      <c r="H6" s="221">
        <v>120</v>
      </c>
      <c r="I6" s="221">
        <v>120</v>
      </c>
      <c r="J6" s="226"/>
      <c r="K6" s="220">
        <f t="shared" si="2"/>
        <v>120</v>
      </c>
      <c r="L6" s="245">
        <f t="shared" si="3"/>
        <v>180</v>
      </c>
      <c r="M6" s="246">
        <f t="shared" si="4"/>
        <v>300</v>
      </c>
    </row>
    <row r="7" spans="1:13" x14ac:dyDescent="0.45">
      <c r="A7" s="146" t="s">
        <v>26</v>
      </c>
      <c r="B7" s="233">
        <v>2</v>
      </c>
      <c r="C7" s="221">
        <v>120</v>
      </c>
      <c r="D7" s="221">
        <v>120</v>
      </c>
      <c r="E7" s="223"/>
      <c r="F7" s="217">
        <f t="shared" si="0"/>
        <v>120</v>
      </c>
      <c r="G7" s="239">
        <f t="shared" si="1"/>
        <v>120</v>
      </c>
      <c r="H7" s="221">
        <v>120</v>
      </c>
      <c r="I7" s="221">
        <v>120</v>
      </c>
      <c r="J7" s="226"/>
      <c r="K7" s="220">
        <f t="shared" si="2"/>
        <v>120</v>
      </c>
      <c r="L7" s="245">
        <f t="shared" si="3"/>
        <v>180</v>
      </c>
      <c r="M7" s="246">
        <f t="shared" si="4"/>
        <v>300</v>
      </c>
    </row>
    <row r="8" spans="1:13" x14ac:dyDescent="0.45">
      <c r="A8" s="146" t="s">
        <v>160</v>
      </c>
      <c r="B8" s="233">
        <v>2</v>
      </c>
      <c r="C8" s="221">
        <v>120</v>
      </c>
      <c r="D8" s="221">
        <v>84</v>
      </c>
      <c r="E8" s="223">
        <v>36</v>
      </c>
      <c r="F8" s="217">
        <f t="shared" si="0"/>
        <v>120</v>
      </c>
      <c r="G8" s="239">
        <f t="shared" si="1"/>
        <v>120</v>
      </c>
      <c r="H8" s="221">
        <v>120</v>
      </c>
      <c r="I8" s="221">
        <v>84</v>
      </c>
      <c r="J8" s="226">
        <v>36</v>
      </c>
      <c r="K8" s="220">
        <f t="shared" si="2"/>
        <v>120</v>
      </c>
      <c r="L8" s="245">
        <f t="shared" si="3"/>
        <v>180</v>
      </c>
      <c r="M8" s="246">
        <f t="shared" si="4"/>
        <v>300</v>
      </c>
    </row>
    <row r="9" spans="1:13" x14ac:dyDescent="0.45">
      <c r="A9" s="146" t="s">
        <v>28</v>
      </c>
      <c r="B9" s="233">
        <v>2</v>
      </c>
      <c r="C9" s="221">
        <v>120</v>
      </c>
      <c r="D9" s="221">
        <v>84</v>
      </c>
      <c r="E9" s="223">
        <v>36</v>
      </c>
      <c r="F9" s="217">
        <f t="shared" si="0"/>
        <v>120</v>
      </c>
      <c r="G9" s="239">
        <f t="shared" si="1"/>
        <v>120</v>
      </c>
      <c r="H9" s="221">
        <v>120</v>
      </c>
      <c r="I9" s="221">
        <v>84</v>
      </c>
      <c r="J9" s="226">
        <v>36</v>
      </c>
      <c r="K9" s="220">
        <f t="shared" si="2"/>
        <v>120</v>
      </c>
      <c r="L9" s="245">
        <f t="shared" si="3"/>
        <v>180</v>
      </c>
      <c r="M9" s="246">
        <f t="shared" si="4"/>
        <v>300</v>
      </c>
    </row>
    <row r="10" spans="1:13" x14ac:dyDescent="0.45">
      <c r="A10" s="146" t="s">
        <v>159</v>
      </c>
      <c r="B10" s="233" t="s">
        <v>25</v>
      </c>
      <c r="C10" s="221"/>
      <c r="D10" s="221"/>
      <c r="E10" s="223"/>
      <c r="F10" s="217"/>
      <c r="G10" s="239">
        <f t="shared" si="1"/>
        <v>0</v>
      </c>
      <c r="H10" s="221"/>
      <c r="I10" s="221"/>
      <c r="J10" s="226"/>
      <c r="K10" s="220"/>
      <c r="L10" s="245">
        <f t="shared" si="3"/>
        <v>0</v>
      </c>
      <c r="M10" s="246">
        <f t="shared" si="4"/>
        <v>0</v>
      </c>
    </row>
    <row r="11" spans="1:13" x14ac:dyDescent="0.45">
      <c r="A11" s="232" t="s">
        <v>161</v>
      </c>
      <c r="B11" s="233">
        <v>6</v>
      </c>
      <c r="C11" s="221">
        <v>360</v>
      </c>
      <c r="D11" s="221">
        <v>252</v>
      </c>
      <c r="E11" s="223">
        <v>108</v>
      </c>
      <c r="F11" s="217">
        <f t="shared" si="0"/>
        <v>360</v>
      </c>
      <c r="G11" s="239">
        <f t="shared" si="1"/>
        <v>360</v>
      </c>
      <c r="H11" s="221">
        <v>360</v>
      </c>
      <c r="I11" s="221">
        <v>252</v>
      </c>
      <c r="J11" s="226">
        <v>108</v>
      </c>
      <c r="K11" s="220">
        <f t="shared" si="2"/>
        <v>360</v>
      </c>
      <c r="L11" s="245">
        <f t="shared" si="3"/>
        <v>540</v>
      </c>
      <c r="M11" s="246">
        <f t="shared" si="4"/>
        <v>900</v>
      </c>
    </row>
    <row r="12" spans="1:13" x14ac:dyDescent="0.45">
      <c r="A12" s="232" t="s">
        <v>162</v>
      </c>
      <c r="B12" s="233">
        <v>6</v>
      </c>
      <c r="C12" s="221">
        <v>360</v>
      </c>
      <c r="D12" s="221">
        <v>252</v>
      </c>
      <c r="E12" s="223">
        <v>108</v>
      </c>
      <c r="F12" s="217">
        <f t="shared" si="0"/>
        <v>360</v>
      </c>
      <c r="G12" s="239">
        <f t="shared" si="1"/>
        <v>360</v>
      </c>
      <c r="H12" s="221">
        <v>360</v>
      </c>
      <c r="I12" s="221">
        <v>252</v>
      </c>
      <c r="J12" s="226">
        <v>108</v>
      </c>
      <c r="K12" s="220">
        <f t="shared" si="2"/>
        <v>360</v>
      </c>
      <c r="L12" s="245">
        <f t="shared" si="3"/>
        <v>540</v>
      </c>
      <c r="M12" s="246">
        <f t="shared" si="4"/>
        <v>900</v>
      </c>
    </row>
    <row r="13" spans="1:13" x14ac:dyDescent="0.45">
      <c r="A13" s="232" t="s">
        <v>163</v>
      </c>
      <c r="B13" s="233">
        <v>4</v>
      </c>
      <c r="C13" s="221">
        <v>240</v>
      </c>
      <c r="D13" s="221">
        <v>240</v>
      </c>
      <c r="E13" s="223"/>
      <c r="F13" s="217">
        <f t="shared" si="0"/>
        <v>240</v>
      </c>
      <c r="G13" s="239">
        <f t="shared" si="1"/>
        <v>240</v>
      </c>
      <c r="H13" s="221">
        <v>240</v>
      </c>
      <c r="I13" s="221">
        <v>240</v>
      </c>
      <c r="J13" s="226"/>
      <c r="K13" s="220">
        <f t="shared" si="2"/>
        <v>240</v>
      </c>
      <c r="L13" s="245">
        <f t="shared" si="3"/>
        <v>360</v>
      </c>
      <c r="M13" s="246">
        <f t="shared" si="4"/>
        <v>600</v>
      </c>
    </row>
    <row r="14" spans="1:13" x14ac:dyDescent="0.45">
      <c r="A14" s="146" t="s">
        <v>29</v>
      </c>
      <c r="B14" s="233">
        <v>2</v>
      </c>
      <c r="C14" s="221">
        <v>120</v>
      </c>
      <c r="D14" s="221">
        <v>84</v>
      </c>
      <c r="E14" s="223">
        <v>36</v>
      </c>
      <c r="F14" s="217">
        <f t="shared" si="0"/>
        <v>120</v>
      </c>
      <c r="G14" s="239">
        <f t="shared" si="1"/>
        <v>120</v>
      </c>
      <c r="H14" s="221">
        <v>120</v>
      </c>
      <c r="I14" s="221">
        <v>84</v>
      </c>
      <c r="J14" s="226">
        <v>36</v>
      </c>
      <c r="K14" s="220">
        <f>I14+J14</f>
        <v>120</v>
      </c>
      <c r="L14" s="245">
        <f t="shared" si="3"/>
        <v>180</v>
      </c>
      <c r="M14" s="246">
        <f t="shared" si="4"/>
        <v>300</v>
      </c>
    </row>
    <row r="15" spans="1:13" x14ac:dyDescent="0.45">
      <c r="A15" s="2"/>
      <c r="B15" s="194"/>
      <c r="C15" s="228"/>
      <c r="D15" s="229"/>
      <c r="E15" s="223"/>
      <c r="F15" s="224"/>
      <c r="G15" s="240"/>
      <c r="H15" s="234"/>
      <c r="I15" s="229"/>
      <c r="J15" s="226"/>
      <c r="K15" s="227"/>
      <c r="L15" s="247"/>
      <c r="M15" s="248"/>
    </row>
    <row r="16" spans="1:13" ht="14.65" thickBot="1" x14ac:dyDescent="0.5">
      <c r="A16" s="147" t="s">
        <v>18</v>
      </c>
      <c r="B16" s="201">
        <f>SUM(B3:B15)</f>
        <v>32</v>
      </c>
      <c r="C16" s="196">
        <f>SUM(C3:C14)</f>
        <v>1920</v>
      </c>
      <c r="D16" s="197" t="s">
        <v>25</v>
      </c>
      <c r="E16" s="198"/>
      <c r="F16" s="199">
        <f>SUM(F3:F14)</f>
        <v>1920</v>
      </c>
      <c r="G16" s="241">
        <f>SUM(G3:G14)</f>
        <v>1920</v>
      </c>
      <c r="H16" s="235">
        <f>SUM(H3:H14)</f>
        <v>1920</v>
      </c>
      <c r="I16" s="197" t="s">
        <v>25</v>
      </c>
      <c r="J16" s="198"/>
      <c r="K16" s="199">
        <f>SUM(K3:K14)</f>
        <v>1920</v>
      </c>
      <c r="L16" s="249">
        <f>SUM(L3:L14)</f>
        <v>2880</v>
      </c>
      <c r="M16" s="250">
        <f>SUM(M3:M14)</f>
        <v>4800</v>
      </c>
    </row>
    <row r="18" spans="5:5" x14ac:dyDescent="0.45">
      <c r="E18" s="24"/>
    </row>
  </sheetData>
  <mergeCells count="2">
    <mergeCell ref="D1:F1"/>
    <mergeCell ref="I1:K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1008"/>
  <sheetViews>
    <sheetView showGridLines="0" topLeftCell="A4" workbookViewId="0">
      <selection activeCell="K19" sqref="K19"/>
    </sheetView>
  </sheetViews>
  <sheetFormatPr defaultColWidth="15.1328125" defaultRowHeight="15" customHeight="1" x14ac:dyDescent="0.45"/>
  <cols>
    <col min="1" max="1" width="34.3984375" customWidth="1"/>
    <col min="2" max="2" width="8.3984375" customWidth="1"/>
    <col min="3" max="4" width="6.73046875" customWidth="1"/>
    <col min="5" max="5" width="1.73046875" customWidth="1"/>
    <col min="6" max="7" width="6.73046875" customWidth="1"/>
    <col min="8" max="8" width="9.1328125" customWidth="1"/>
    <col min="9" max="9" width="2.3984375" customWidth="1"/>
    <col min="10" max="11" width="6.73046875" customWidth="1"/>
    <col min="12" max="12" width="2.3984375" customWidth="1"/>
    <col min="13" max="14" width="6.73046875" customWidth="1"/>
    <col min="15" max="15" width="8.86328125" customWidth="1"/>
    <col min="16" max="16" width="11.73046875" customWidth="1"/>
    <col min="17" max="25" width="7.59765625" customWidth="1"/>
  </cols>
  <sheetData>
    <row r="1" spans="1:16" ht="62.25" customHeight="1" x14ac:dyDescent="0.45">
      <c r="A1" s="158" t="s">
        <v>164</v>
      </c>
      <c r="B1" s="22" t="s">
        <v>5</v>
      </c>
      <c r="C1" s="22" t="s">
        <v>6</v>
      </c>
      <c r="D1" s="22" t="s">
        <v>7</v>
      </c>
      <c r="E1" s="275" t="s">
        <v>64</v>
      </c>
      <c r="F1" s="270"/>
      <c r="G1" s="270"/>
      <c r="H1" s="271"/>
      <c r="I1" s="107"/>
      <c r="J1" s="22" t="s">
        <v>11</v>
      </c>
      <c r="K1" s="22" t="s">
        <v>12</v>
      </c>
      <c r="L1" s="275" t="s">
        <v>65</v>
      </c>
      <c r="M1" s="270"/>
      <c r="N1" s="270"/>
      <c r="O1" s="271"/>
      <c r="P1" s="13" t="s">
        <v>66</v>
      </c>
    </row>
    <row r="2" spans="1:16" ht="50.25" customHeight="1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13"/>
      <c r="J2" s="22" t="s">
        <v>16</v>
      </c>
      <c r="K2" s="22" t="s">
        <v>16</v>
      </c>
      <c r="L2" s="22"/>
      <c r="M2" s="22" t="s">
        <v>16</v>
      </c>
      <c r="N2" s="22" t="s">
        <v>17</v>
      </c>
      <c r="O2" s="13" t="s">
        <v>18</v>
      </c>
      <c r="P2" s="13" t="s">
        <v>19</v>
      </c>
    </row>
    <row r="3" spans="1:16" ht="14.25" customHeight="1" x14ac:dyDescent="0.45">
      <c r="A3" s="51" t="s">
        <v>20</v>
      </c>
      <c r="B3" s="89">
        <v>2</v>
      </c>
      <c r="C3" s="22">
        <f>+B3*10</f>
        <v>20</v>
      </c>
      <c r="D3" s="22">
        <f>+B3*10</f>
        <v>20</v>
      </c>
      <c r="E3" s="22"/>
      <c r="F3" s="22">
        <f>+H3*40/100</f>
        <v>40</v>
      </c>
      <c r="G3" s="22">
        <f>+H3*60/100</f>
        <v>60</v>
      </c>
      <c r="H3" s="13">
        <f>+P3*40/100</f>
        <v>100</v>
      </c>
      <c r="I3" s="22"/>
      <c r="J3" s="22">
        <f>+B3*10</f>
        <v>20</v>
      </c>
      <c r="K3" s="22">
        <f>+B3*10</f>
        <v>20</v>
      </c>
      <c r="L3" s="22"/>
      <c r="M3" s="22">
        <f>+O3*40/100</f>
        <v>60</v>
      </c>
      <c r="N3" s="22">
        <f>+O3*60/100</f>
        <v>90</v>
      </c>
      <c r="O3" s="13">
        <f>+P3*60/100</f>
        <v>150</v>
      </c>
      <c r="P3" s="13">
        <f>+B3*125</f>
        <v>250</v>
      </c>
    </row>
    <row r="4" spans="1:16" ht="14.25" customHeight="1" x14ac:dyDescent="0.45">
      <c r="A4" s="51" t="s">
        <v>127</v>
      </c>
      <c r="B4" s="89">
        <v>2</v>
      </c>
      <c r="C4" s="22">
        <v>20</v>
      </c>
      <c r="D4" s="22">
        <v>20</v>
      </c>
      <c r="E4" s="6"/>
      <c r="F4" s="22">
        <v>100</v>
      </c>
      <c r="G4" s="22"/>
      <c r="H4" s="13">
        <v>100</v>
      </c>
      <c r="I4" s="22"/>
      <c r="J4" s="22">
        <v>20</v>
      </c>
      <c r="K4" s="22">
        <v>20</v>
      </c>
      <c r="L4" s="22"/>
      <c r="M4" s="22">
        <v>150</v>
      </c>
      <c r="N4" s="22"/>
      <c r="O4" s="13">
        <v>150</v>
      </c>
      <c r="P4" s="13">
        <v>250</v>
      </c>
    </row>
    <row r="5" spans="1:16" ht="14.25" customHeight="1" x14ac:dyDescent="0.45">
      <c r="A5" s="51" t="s">
        <v>21</v>
      </c>
      <c r="B5" s="89">
        <v>2</v>
      </c>
      <c r="C5" s="22">
        <f t="shared" ref="C5:C14" si="0">+B5*10</f>
        <v>20</v>
      </c>
      <c r="D5" s="22">
        <f t="shared" ref="D5:D14" si="1">+B5*10</f>
        <v>20</v>
      </c>
      <c r="E5" s="6"/>
      <c r="F5" s="22">
        <v>65</v>
      </c>
      <c r="G5" s="22">
        <v>35</v>
      </c>
      <c r="H5" s="13">
        <f t="shared" ref="H5:H14" si="2">+P5*40/100</f>
        <v>100</v>
      </c>
      <c r="I5" s="22"/>
      <c r="J5" s="22">
        <f t="shared" ref="J5:J11" si="3">+B5*10</f>
        <v>20</v>
      </c>
      <c r="K5" s="22">
        <f t="shared" ref="K5:K19" si="4">+B5*10</f>
        <v>20</v>
      </c>
      <c r="L5" s="22"/>
      <c r="M5" s="22">
        <v>98</v>
      </c>
      <c r="N5" s="22">
        <v>52</v>
      </c>
      <c r="O5" s="13">
        <f t="shared" ref="O5:O14" si="5">+P5*60/100</f>
        <v>150</v>
      </c>
      <c r="P5" s="13">
        <f t="shared" ref="P5:P19" si="6">+B5*125</f>
        <v>250</v>
      </c>
    </row>
    <row r="6" spans="1:16" ht="14.25" customHeight="1" x14ac:dyDescent="0.45">
      <c r="A6" s="51" t="s">
        <v>22</v>
      </c>
      <c r="B6" s="89">
        <v>2</v>
      </c>
      <c r="C6" s="22">
        <f t="shared" si="0"/>
        <v>20</v>
      </c>
      <c r="D6" s="22">
        <f t="shared" si="1"/>
        <v>20</v>
      </c>
      <c r="E6" s="6"/>
      <c r="F6" s="22">
        <v>65</v>
      </c>
      <c r="G6" s="22">
        <v>35</v>
      </c>
      <c r="H6" s="13">
        <f t="shared" si="2"/>
        <v>100</v>
      </c>
      <c r="I6" s="22"/>
      <c r="J6" s="22">
        <f t="shared" si="3"/>
        <v>20</v>
      </c>
      <c r="K6" s="22">
        <f t="shared" si="4"/>
        <v>20</v>
      </c>
      <c r="L6" s="22"/>
      <c r="M6" s="22">
        <v>98</v>
      </c>
      <c r="N6" s="22">
        <v>52</v>
      </c>
      <c r="O6" s="13">
        <f t="shared" si="5"/>
        <v>150</v>
      </c>
      <c r="P6" s="13">
        <f t="shared" si="6"/>
        <v>250</v>
      </c>
    </row>
    <row r="7" spans="1:16" ht="14.25" customHeight="1" x14ac:dyDescent="0.45">
      <c r="A7" s="51" t="s">
        <v>23</v>
      </c>
      <c r="B7" s="89">
        <v>1</v>
      </c>
      <c r="C7" s="22">
        <f t="shared" si="0"/>
        <v>10</v>
      </c>
      <c r="D7" s="22">
        <f t="shared" si="1"/>
        <v>10</v>
      </c>
      <c r="E7" s="6"/>
      <c r="F7" s="22">
        <f>+H7*40/100</f>
        <v>20</v>
      </c>
      <c r="G7" s="22">
        <f>+H7*60/100</f>
        <v>30</v>
      </c>
      <c r="H7" s="13">
        <f t="shared" si="2"/>
        <v>50</v>
      </c>
      <c r="I7" s="22"/>
      <c r="J7" s="22">
        <f t="shared" si="3"/>
        <v>10</v>
      </c>
      <c r="K7" s="22">
        <f t="shared" si="4"/>
        <v>10</v>
      </c>
      <c r="L7" s="22"/>
      <c r="M7" s="22">
        <f>+O7*40/100</f>
        <v>30</v>
      </c>
      <c r="N7" s="22">
        <f>+O7*60/100</f>
        <v>45</v>
      </c>
      <c r="O7" s="13">
        <f t="shared" si="5"/>
        <v>75</v>
      </c>
      <c r="P7" s="13">
        <f t="shared" si="6"/>
        <v>125</v>
      </c>
    </row>
    <row r="8" spans="1:16" ht="14.25" customHeight="1" x14ac:dyDescent="0.45">
      <c r="A8" s="51" t="s">
        <v>24</v>
      </c>
      <c r="B8" s="89">
        <v>2</v>
      </c>
      <c r="C8" s="22">
        <f t="shared" si="0"/>
        <v>20</v>
      </c>
      <c r="D8" s="22">
        <f t="shared" si="1"/>
        <v>20</v>
      </c>
      <c r="E8" s="22"/>
      <c r="F8" s="22">
        <v>100</v>
      </c>
      <c r="G8" s="22" t="s">
        <v>25</v>
      </c>
      <c r="H8" s="13">
        <f t="shared" si="2"/>
        <v>100</v>
      </c>
      <c r="I8" s="22"/>
      <c r="J8" s="22">
        <f t="shared" si="3"/>
        <v>20</v>
      </c>
      <c r="K8" s="22">
        <f t="shared" si="4"/>
        <v>20</v>
      </c>
      <c r="L8" s="22"/>
      <c r="M8" s="22">
        <v>150</v>
      </c>
      <c r="N8" s="22" t="s">
        <v>25</v>
      </c>
      <c r="O8" s="13">
        <f t="shared" si="5"/>
        <v>150</v>
      </c>
      <c r="P8" s="13">
        <f t="shared" si="6"/>
        <v>250</v>
      </c>
    </row>
    <row r="9" spans="1:16" ht="14.25" customHeight="1" x14ac:dyDescent="0.45">
      <c r="A9" s="51" t="s">
        <v>26</v>
      </c>
      <c r="B9" s="89">
        <v>2</v>
      </c>
      <c r="C9" s="22">
        <f t="shared" si="0"/>
        <v>20</v>
      </c>
      <c r="D9" s="22">
        <f t="shared" si="1"/>
        <v>20</v>
      </c>
      <c r="E9" s="6"/>
      <c r="F9" s="22">
        <v>100</v>
      </c>
      <c r="G9" s="22" t="s">
        <v>25</v>
      </c>
      <c r="H9" s="13">
        <f t="shared" si="2"/>
        <v>100</v>
      </c>
      <c r="I9" s="22"/>
      <c r="J9" s="22">
        <f t="shared" si="3"/>
        <v>20</v>
      </c>
      <c r="K9" s="22">
        <f t="shared" si="4"/>
        <v>20</v>
      </c>
      <c r="L9" s="22"/>
      <c r="M9" s="22">
        <v>150</v>
      </c>
      <c r="N9" s="22" t="s">
        <v>25</v>
      </c>
      <c r="O9" s="13">
        <f t="shared" si="5"/>
        <v>150</v>
      </c>
      <c r="P9" s="13">
        <f t="shared" si="6"/>
        <v>250</v>
      </c>
    </row>
    <row r="10" spans="1:16" ht="14.25" customHeight="1" x14ac:dyDescent="0.45">
      <c r="A10" s="51" t="s">
        <v>27</v>
      </c>
      <c r="B10" s="89">
        <v>2</v>
      </c>
      <c r="C10" s="22">
        <f t="shared" si="0"/>
        <v>20</v>
      </c>
      <c r="D10" s="22">
        <f t="shared" si="1"/>
        <v>20</v>
      </c>
      <c r="E10" s="6"/>
      <c r="F10" s="22">
        <f>+H10*40/100</f>
        <v>40</v>
      </c>
      <c r="G10" s="22">
        <f>+H10*60/100</f>
        <v>60</v>
      </c>
      <c r="H10" s="13">
        <f t="shared" si="2"/>
        <v>100</v>
      </c>
      <c r="I10" s="22"/>
      <c r="J10" s="22">
        <f t="shared" si="3"/>
        <v>20</v>
      </c>
      <c r="K10" s="22">
        <f t="shared" si="4"/>
        <v>20</v>
      </c>
      <c r="L10" s="22"/>
      <c r="M10" s="22">
        <f>+O10*40/100</f>
        <v>60</v>
      </c>
      <c r="N10" s="22">
        <f>+O10*60/100</f>
        <v>90</v>
      </c>
      <c r="O10" s="13">
        <f t="shared" si="5"/>
        <v>150</v>
      </c>
      <c r="P10" s="13">
        <f t="shared" si="6"/>
        <v>250</v>
      </c>
    </row>
    <row r="11" spans="1:16" ht="14.25" customHeight="1" x14ac:dyDescent="0.45">
      <c r="A11" s="51" t="s">
        <v>62</v>
      </c>
      <c r="B11" s="89">
        <v>3</v>
      </c>
      <c r="C11" s="22">
        <f t="shared" si="0"/>
        <v>30</v>
      </c>
      <c r="D11" s="22">
        <f t="shared" si="1"/>
        <v>30</v>
      </c>
      <c r="E11" s="6"/>
      <c r="F11" s="22">
        <v>96</v>
      </c>
      <c r="G11" s="22">
        <v>54</v>
      </c>
      <c r="H11" s="13">
        <f t="shared" si="2"/>
        <v>150</v>
      </c>
      <c r="I11" s="22"/>
      <c r="J11" s="22">
        <f t="shared" si="3"/>
        <v>30</v>
      </c>
      <c r="K11" s="22">
        <f t="shared" si="4"/>
        <v>30</v>
      </c>
      <c r="L11" s="22"/>
      <c r="M11" s="22">
        <v>144</v>
      </c>
      <c r="N11" s="22">
        <v>81</v>
      </c>
      <c r="O11" s="13">
        <f t="shared" si="5"/>
        <v>225</v>
      </c>
      <c r="P11" s="13">
        <f t="shared" si="6"/>
        <v>375</v>
      </c>
    </row>
    <row r="12" spans="1:16" ht="14.25" customHeight="1" x14ac:dyDescent="0.45">
      <c r="A12" s="50" t="s">
        <v>165</v>
      </c>
      <c r="B12" s="137">
        <v>4</v>
      </c>
      <c r="C12" s="22">
        <f t="shared" si="0"/>
        <v>40</v>
      </c>
      <c r="D12" s="22">
        <f t="shared" si="1"/>
        <v>40</v>
      </c>
      <c r="E12" s="22" t="s">
        <v>25</v>
      </c>
      <c r="F12" s="22">
        <f>+H12*40/100</f>
        <v>80</v>
      </c>
      <c r="G12" s="22">
        <f>+H12*60/100</f>
        <v>120</v>
      </c>
      <c r="H12" s="13">
        <f t="shared" si="2"/>
        <v>200</v>
      </c>
      <c r="I12" s="22"/>
      <c r="J12" s="22">
        <v>40</v>
      </c>
      <c r="K12" s="22">
        <f t="shared" si="4"/>
        <v>40</v>
      </c>
      <c r="L12" s="22"/>
      <c r="M12" s="22">
        <f>+O12*40/100</f>
        <v>120</v>
      </c>
      <c r="N12" s="22">
        <f>+O12*60/100</f>
        <v>180</v>
      </c>
      <c r="O12" s="22">
        <f t="shared" si="5"/>
        <v>300</v>
      </c>
      <c r="P12" s="13">
        <f t="shared" si="6"/>
        <v>500</v>
      </c>
    </row>
    <row r="13" spans="1:16" ht="14.25" customHeight="1" x14ac:dyDescent="0.45">
      <c r="A13" s="50" t="s">
        <v>166</v>
      </c>
      <c r="B13" s="137">
        <v>3</v>
      </c>
      <c r="C13" s="22">
        <f t="shared" si="0"/>
        <v>30</v>
      </c>
      <c r="D13" s="22">
        <f t="shared" si="1"/>
        <v>30</v>
      </c>
      <c r="E13" s="22" t="s">
        <v>25</v>
      </c>
      <c r="F13" s="22">
        <f>+H13*40/100</f>
        <v>60</v>
      </c>
      <c r="G13" s="22">
        <f>+H13*60/100</f>
        <v>90</v>
      </c>
      <c r="H13" s="13">
        <f t="shared" si="2"/>
        <v>150</v>
      </c>
      <c r="I13" s="22"/>
      <c r="J13" s="22">
        <v>30</v>
      </c>
      <c r="K13" s="22">
        <f t="shared" si="4"/>
        <v>30</v>
      </c>
      <c r="L13" s="22"/>
      <c r="M13" s="22">
        <f>+O13*40/100</f>
        <v>90</v>
      </c>
      <c r="N13" s="22">
        <f>+O13*60/100</f>
        <v>135</v>
      </c>
      <c r="O13" s="22">
        <f t="shared" si="5"/>
        <v>225</v>
      </c>
      <c r="P13" s="13">
        <f t="shared" si="6"/>
        <v>375</v>
      </c>
    </row>
    <row r="14" spans="1:16" ht="14.25" customHeight="1" x14ac:dyDescent="0.45">
      <c r="A14" s="50" t="s">
        <v>122</v>
      </c>
      <c r="B14" s="137">
        <v>2</v>
      </c>
      <c r="C14" s="22">
        <f t="shared" si="0"/>
        <v>20</v>
      </c>
      <c r="D14" s="22">
        <f t="shared" si="1"/>
        <v>20</v>
      </c>
      <c r="E14" s="22" t="s">
        <v>25</v>
      </c>
      <c r="F14" s="22">
        <v>100</v>
      </c>
      <c r="G14" s="22" t="s">
        <v>25</v>
      </c>
      <c r="H14" s="13">
        <f t="shared" si="2"/>
        <v>100</v>
      </c>
      <c r="I14" s="22"/>
      <c r="J14" s="22">
        <v>20</v>
      </c>
      <c r="K14" s="22">
        <f t="shared" si="4"/>
        <v>20</v>
      </c>
      <c r="L14" s="22"/>
      <c r="M14" s="22">
        <v>150</v>
      </c>
      <c r="N14" s="22" t="s">
        <v>25</v>
      </c>
      <c r="O14" s="22">
        <f t="shared" si="5"/>
        <v>150</v>
      </c>
      <c r="P14" s="13">
        <f t="shared" si="6"/>
        <v>250</v>
      </c>
    </row>
    <row r="15" spans="1:16" ht="14.25" customHeight="1" x14ac:dyDescent="0.45">
      <c r="A15" s="50" t="s">
        <v>128</v>
      </c>
      <c r="B15" s="137">
        <v>4</v>
      </c>
      <c r="C15" s="22" t="s">
        <v>25</v>
      </c>
      <c r="D15" s="22" t="s">
        <v>25</v>
      </c>
      <c r="E15" s="22" t="s">
        <v>25</v>
      </c>
      <c r="F15" s="22" t="s">
        <v>25</v>
      </c>
      <c r="G15" s="22" t="s">
        <v>25</v>
      </c>
      <c r="H15" s="13" t="s">
        <v>25</v>
      </c>
      <c r="I15" s="22"/>
      <c r="J15" s="22" t="s">
        <v>25</v>
      </c>
      <c r="K15" s="22" t="s">
        <v>25</v>
      </c>
      <c r="L15" s="22" t="s">
        <v>25</v>
      </c>
      <c r="M15" s="22" t="s">
        <v>25</v>
      </c>
      <c r="N15" s="22" t="s">
        <v>25</v>
      </c>
      <c r="O15" s="22" t="s">
        <v>25</v>
      </c>
      <c r="P15" s="13" t="s">
        <v>25</v>
      </c>
    </row>
    <row r="16" spans="1:16" ht="14.25" customHeight="1" x14ac:dyDescent="0.45">
      <c r="A16" s="50" t="s">
        <v>167</v>
      </c>
      <c r="B16" s="137"/>
      <c r="C16" s="22"/>
      <c r="D16" s="22"/>
      <c r="E16" s="6"/>
      <c r="F16" s="22"/>
      <c r="G16" s="22"/>
      <c r="H16" s="13"/>
      <c r="I16" s="22"/>
      <c r="J16" s="22"/>
      <c r="K16" s="22">
        <v>13</v>
      </c>
      <c r="L16" s="22"/>
      <c r="M16" s="22">
        <v>166</v>
      </c>
      <c r="N16" s="22"/>
      <c r="O16" s="22"/>
      <c r="P16" s="13">
        <v>166</v>
      </c>
    </row>
    <row r="17" spans="1:16" ht="14.25" customHeight="1" x14ac:dyDescent="0.45">
      <c r="A17" s="50" t="s">
        <v>88</v>
      </c>
      <c r="B17" s="137"/>
      <c r="C17" s="22"/>
      <c r="D17" s="22"/>
      <c r="E17" s="6"/>
      <c r="F17" s="22"/>
      <c r="G17" s="22"/>
      <c r="H17" s="13"/>
      <c r="I17" s="22"/>
      <c r="J17" s="22"/>
      <c r="K17" s="22">
        <v>13</v>
      </c>
      <c r="L17" s="22"/>
      <c r="M17" s="22">
        <v>166</v>
      </c>
      <c r="N17" s="22"/>
      <c r="O17" s="22"/>
      <c r="P17" s="13">
        <v>166</v>
      </c>
    </row>
    <row r="18" spans="1:16" ht="14.25" customHeight="1" x14ac:dyDescent="0.45">
      <c r="A18" s="50" t="s">
        <v>131</v>
      </c>
      <c r="B18" s="137"/>
      <c r="C18" s="22"/>
      <c r="D18" s="22"/>
      <c r="E18" s="6"/>
      <c r="F18" s="22"/>
      <c r="G18" s="22"/>
      <c r="H18" s="13"/>
      <c r="I18" s="22"/>
      <c r="J18" s="22"/>
      <c r="K18" s="22">
        <v>13</v>
      </c>
      <c r="L18" s="22"/>
      <c r="M18" s="22">
        <v>166</v>
      </c>
      <c r="N18" s="22"/>
      <c r="O18" s="22"/>
      <c r="P18" s="13">
        <v>166</v>
      </c>
    </row>
    <row r="19" spans="1:16" ht="14.25" customHeight="1" x14ac:dyDescent="0.45">
      <c r="A19" s="51" t="s">
        <v>29</v>
      </c>
      <c r="B19" s="89">
        <v>3</v>
      </c>
      <c r="C19" s="22">
        <f>+B19*10</f>
        <v>30</v>
      </c>
      <c r="D19" s="22">
        <f>+B19*10</f>
        <v>30</v>
      </c>
      <c r="E19" s="6"/>
      <c r="F19" s="22">
        <f>+H19*40/100</f>
        <v>60</v>
      </c>
      <c r="G19" s="22">
        <f>+H19*60/100</f>
        <v>90</v>
      </c>
      <c r="H19" s="13">
        <f>+P19*40/100</f>
        <v>150</v>
      </c>
      <c r="I19" s="22"/>
      <c r="J19" s="22">
        <f>+B19*10</f>
        <v>30</v>
      </c>
      <c r="K19" s="22">
        <f t="shared" si="4"/>
        <v>30</v>
      </c>
      <c r="L19" s="22"/>
      <c r="M19" s="22">
        <f>+O19*40/100</f>
        <v>90</v>
      </c>
      <c r="N19" s="22">
        <f>+O19*60/100</f>
        <v>135</v>
      </c>
      <c r="O19" s="13">
        <f>+P19*60/100</f>
        <v>225</v>
      </c>
      <c r="P19" s="13">
        <f t="shared" si="6"/>
        <v>375</v>
      </c>
    </row>
    <row r="20" spans="1:16" ht="14.25" customHeight="1" x14ac:dyDescent="0.45">
      <c r="A20" s="138"/>
      <c r="B20" s="139"/>
      <c r="C20" s="22"/>
      <c r="D20" s="22"/>
      <c r="E20" s="6"/>
      <c r="F20" s="22"/>
      <c r="G20" s="22"/>
      <c r="H20" s="13"/>
      <c r="I20" s="22"/>
      <c r="J20" s="22"/>
      <c r="K20" s="6"/>
      <c r="L20" s="22"/>
      <c r="M20" s="22"/>
      <c r="N20" s="13"/>
      <c r="O20" s="13"/>
      <c r="P20" s="13"/>
    </row>
    <row r="21" spans="1:16" ht="14.25" customHeight="1" x14ac:dyDescent="0.45">
      <c r="A21" s="5" t="s">
        <v>18</v>
      </c>
      <c r="B21" s="21">
        <f>SUM(B3:B20)</f>
        <v>34</v>
      </c>
      <c r="C21" s="21">
        <f>SUM(C3:C20)</f>
        <v>300</v>
      </c>
      <c r="D21" s="21">
        <f>SUM(D3:D20)</f>
        <v>300</v>
      </c>
      <c r="E21" s="21"/>
      <c r="F21" s="21">
        <f>SUM(F3:F20)</f>
        <v>926</v>
      </c>
      <c r="G21" s="21">
        <f>SUM(G3:G20)</f>
        <v>574</v>
      </c>
      <c r="H21" s="105">
        <f>SUM(H3:H20)</f>
        <v>1500</v>
      </c>
      <c r="I21" s="105"/>
      <c r="J21" s="21">
        <f>SUM(J3:J20)</f>
        <v>300</v>
      </c>
      <c r="K21" s="21">
        <v>410.00000000000011</v>
      </c>
      <c r="L21" s="21" t="s">
        <v>25</v>
      </c>
      <c r="M21" s="21">
        <f>SUM(M3:M20)</f>
        <v>1888</v>
      </c>
      <c r="N21" s="21">
        <f>SUM(N3:N20)</f>
        <v>860</v>
      </c>
      <c r="O21" s="105">
        <f>SUM(O3:O20)</f>
        <v>2250</v>
      </c>
      <c r="P21" s="105">
        <f>SUM(P3:P20)</f>
        <v>4248</v>
      </c>
    </row>
    <row r="22" spans="1:16" ht="14.25" customHeight="1" x14ac:dyDescent="0.45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4.25" customHeight="1" x14ac:dyDescent="0.45">
      <c r="A23" s="12"/>
      <c r="D23" s="10"/>
      <c r="E23" s="11"/>
      <c r="F23" s="11"/>
      <c r="G23" s="10"/>
      <c r="H23" s="11"/>
      <c r="I23" s="11"/>
      <c r="J23" s="27"/>
      <c r="K23" s="10"/>
      <c r="L23" s="10"/>
      <c r="N23" s="10"/>
      <c r="O23" s="10"/>
      <c r="P23" s="27"/>
    </row>
    <row r="24" spans="1:16" ht="14.25" customHeight="1" x14ac:dyDescent="0.45">
      <c r="A24" s="12"/>
      <c r="D24" s="10"/>
      <c r="E24" s="10"/>
      <c r="F24" s="10"/>
      <c r="G24" s="10"/>
      <c r="H24" s="10"/>
      <c r="I24" s="10"/>
      <c r="J24" s="27"/>
      <c r="K24" s="10"/>
      <c r="L24" s="10"/>
      <c r="M24" s="10"/>
      <c r="N24" s="10"/>
      <c r="O24" s="27"/>
      <c r="P24" s="27"/>
    </row>
    <row r="25" spans="1:16" ht="14.25" customHeight="1" x14ac:dyDescent="0.45">
      <c r="A25" s="12"/>
      <c r="D25" s="10"/>
      <c r="E25" s="10"/>
      <c r="F25" s="10"/>
      <c r="G25" s="10"/>
      <c r="H25" s="10"/>
      <c r="I25" s="10"/>
      <c r="J25" s="27"/>
      <c r="K25" s="10"/>
      <c r="L25" s="10"/>
      <c r="M25" s="10"/>
      <c r="N25" s="10"/>
      <c r="O25" s="27"/>
      <c r="P25" s="27"/>
    </row>
    <row r="26" spans="1:16" ht="14.25" customHeight="1" x14ac:dyDescent="0.45">
      <c r="D26" s="27"/>
      <c r="E26" s="27"/>
      <c r="F26" s="27"/>
      <c r="G26" s="27"/>
      <c r="H26" s="27"/>
      <c r="I26" s="27"/>
      <c r="J26" s="27"/>
      <c r="K26" s="27"/>
      <c r="L26" s="27"/>
      <c r="M26" s="27"/>
      <c r="P26" s="27"/>
    </row>
    <row r="27" spans="1:16" ht="14.25" customHeight="1" x14ac:dyDescent="0.45"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ht="14.25" customHeight="1" x14ac:dyDescent="0.45"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ht="14.25" customHeight="1" x14ac:dyDescent="0.45"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ht="14.25" customHeight="1" x14ac:dyDescent="0.4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ht="14.25" customHeight="1" x14ac:dyDescent="0.4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  <row r="1002" ht="14.25" customHeight="1" x14ac:dyDescent="0.45"/>
    <row r="1003" ht="14.25" customHeight="1" x14ac:dyDescent="0.45"/>
    <row r="1004" ht="14.25" customHeight="1" x14ac:dyDescent="0.45"/>
    <row r="1005" ht="14.25" customHeight="1" x14ac:dyDescent="0.45"/>
    <row r="1006" ht="14.25" customHeight="1" x14ac:dyDescent="0.45"/>
    <row r="1007" ht="14.25" customHeight="1" x14ac:dyDescent="0.45"/>
    <row r="1008" ht="14.25" customHeight="1" x14ac:dyDescent="0.45"/>
  </sheetData>
  <sortState xmlns:xlrd2="http://schemas.microsoft.com/office/spreadsheetml/2017/richdata2" ref="A3:Q16">
    <sortCondition ref="A3:A16"/>
  </sortState>
  <mergeCells count="2">
    <mergeCell ref="L1:O1"/>
    <mergeCell ref="E1:H1"/>
  </mergeCells>
  <pageMargins left="0.7" right="0.7" top="0.75" bottom="0.75" header="0.3" footer="0.3"/>
  <pageSetup paperSize="9" scale="63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P985"/>
  <sheetViews>
    <sheetView workbookViewId="0">
      <selection activeCell="P14" sqref="P14"/>
    </sheetView>
  </sheetViews>
  <sheetFormatPr defaultColWidth="15.1328125" defaultRowHeight="15" customHeight="1" x14ac:dyDescent="0.45"/>
  <cols>
    <col min="1" max="1" width="38.3984375" customWidth="1"/>
    <col min="2" max="2" width="8.3984375" customWidth="1"/>
    <col min="3" max="4" width="6.73046875" customWidth="1"/>
    <col min="5" max="5" width="2.73046875" customWidth="1"/>
    <col min="6" max="10" width="6.73046875" customWidth="1"/>
    <col min="11" max="11" width="2.3984375" customWidth="1"/>
    <col min="12" max="14" width="6.73046875" customWidth="1"/>
    <col min="15" max="15" width="12.3984375" customWidth="1"/>
    <col min="16" max="24" width="7.59765625" customWidth="1"/>
  </cols>
  <sheetData>
    <row r="1" spans="1:16" ht="42" customHeight="1" x14ac:dyDescent="0.45">
      <c r="A1" s="150" t="s">
        <v>168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6" ht="14.25" customHeight="1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6" ht="14.25" customHeight="1" x14ac:dyDescent="0.45">
      <c r="A3" s="50" t="s">
        <v>20</v>
      </c>
      <c r="B3" s="34">
        <v>2</v>
      </c>
      <c r="C3" s="22">
        <f>+B3*10</f>
        <v>20</v>
      </c>
      <c r="D3" s="22">
        <f>+B3*10</f>
        <v>20</v>
      </c>
      <c r="E3" s="22"/>
      <c r="F3" s="22">
        <f>+H3*30/100</f>
        <v>30</v>
      </c>
      <c r="G3" s="22">
        <f>+H3*70/100</f>
        <v>70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+N3*30/100</f>
        <v>45</v>
      </c>
      <c r="M3" s="22">
        <f>+N3*70/100</f>
        <v>105</v>
      </c>
      <c r="N3" s="13">
        <f>+O3*60/100</f>
        <v>150</v>
      </c>
      <c r="O3" s="13">
        <f>+B3*125</f>
        <v>250</v>
      </c>
    </row>
    <row r="4" spans="1:16" ht="14.25" customHeight="1" x14ac:dyDescent="0.45">
      <c r="A4" s="50" t="s">
        <v>169</v>
      </c>
      <c r="B4" s="34">
        <v>3</v>
      </c>
      <c r="C4" s="15">
        <f>+B4*10</f>
        <v>30</v>
      </c>
      <c r="D4" s="22">
        <f t="shared" ref="D4:D14" si="0">+B4*10</f>
        <v>30</v>
      </c>
      <c r="E4" s="14"/>
      <c r="F4" s="22">
        <f t="shared" ref="F4:F14" si="1">+H4*30/100</f>
        <v>45</v>
      </c>
      <c r="G4" s="22">
        <f t="shared" ref="G4:G14" si="2">+H4*70/100</f>
        <v>105</v>
      </c>
      <c r="H4" s="13">
        <f t="shared" ref="H4:H14" si="3">+O4*40/100</f>
        <v>150</v>
      </c>
      <c r="I4" s="22">
        <f t="shared" ref="I4:I14" si="4">+B4*10</f>
        <v>30</v>
      </c>
      <c r="J4" s="22">
        <f t="shared" ref="J4:J14" si="5">+B4*10</f>
        <v>30</v>
      </c>
      <c r="K4" s="6"/>
      <c r="L4" s="22">
        <f t="shared" ref="L4:L14" si="6">+N4*30/100</f>
        <v>67.5</v>
      </c>
      <c r="M4" s="22">
        <f t="shared" ref="M4:M14" si="7">+N4*70/100</f>
        <v>157.5</v>
      </c>
      <c r="N4" s="13">
        <f t="shared" ref="N4:N14" si="8">+O4*60/100</f>
        <v>225</v>
      </c>
      <c r="O4" s="13">
        <f t="shared" ref="O4:O14" si="9">+B4*125</f>
        <v>375</v>
      </c>
    </row>
    <row r="5" spans="1:16" ht="14.25" customHeight="1" x14ac:dyDescent="0.45">
      <c r="A5" s="50" t="s">
        <v>76</v>
      </c>
      <c r="B5" s="34">
        <v>3</v>
      </c>
      <c r="C5" s="15">
        <f t="shared" ref="C5:C14" si="10">+B5*10</f>
        <v>30</v>
      </c>
      <c r="D5" s="22">
        <f t="shared" si="0"/>
        <v>30</v>
      </c>
      <c r="E5" s="14"/>
      <c r="F5" s="22">
        <v>96</v>
      </c>
      <c r="G5" s="22">
        <v>54</v>
      </c>
      <c r="H5" s="13">
        <f t="shared" si="3"/>
        <v>150</v>
      </c>
      <c r="I5" s="22">
        <f t="shared" si="4"/>
        <v>30</v>
      </c>
      <c r="J5" s="22">
        <f t="shared" si="5"/>
        <v>30</v>
      </c>
      <c r="K5" s="6"/>
      <c r="L5" s="22">
        <v>144</v>
      </c>
      <c r="M5" s="22">
        <v>81</v>
      </c>
      <c r="N5" s="13">
        <f t="shared" si="8"/>
        <v>225</v>
      </c>
      <c r="O5" s="13">
        <f t="shared" si="9"/>
        <v>375</v>
      </c>
    </row>
    <row r="6" spans="1:16" ht="14.25" customHeight="1" x14ac:dyDescent="0.45">
      <c r="A6" s="50" t="s">
        <v>21</v>
      </c>
      <c r="B6" s="34">
        <v>4</v>
      </c>
      <c r="C6" s="15">
        <f t="shared" si="10"/>
        <v>40</v>
      </c>
      <c r="D6" s="22">
        <f t="shared" si="0"/>
        <v>40</v>
      </c>
      <c r="E6" s="22"/>
      <c r="F6" s="22">
        <v>130</v>
      </c>
      <c r="G6" s="22">
        <v>70</v>
      </c>
      <c r="H6" s="13">
        <f t="shared" si="3"/>
        <v>200</v>
      </c>
      <c r="I6" s="22">
        <f t="shared" si="4"/>
        <v>40</v>
      </c>
      <c r="J6" s="22">
        <f t="shared" si="5"/>
        <v>40</v>
      </c>
      <c r="K6" s="22"/>
      <c r="L6" s="22">
        <v>195</v>
      </c>
      <c r="M6" s="22">
        <v>105</v>
      </c>
      <c r="N6" s="13">
        <f t="shared" si="8"/>
        <v>300</v>
      </c>
      <c r="O6" s="13">
        <f t="shared" si="9"/>
        <v>500</v>
      </c>
    </row>
    <row r="7" spans="1:16" ht="14.25" customHeight="1" x14ac:dyDescent="0.45">
      <c r="A7" s="50" t="s">
        <v>22</v>
      </c>
      <c r="B7" s="34">
        <v>4</v>
      </c>
      <c r="C7" s="15">
        <f t="shared" si="10"/>
        <v>40</v>
      </c>
      <c r="D7" s="22">
        <f t="shared" si="0"/>
        <v>40</v>
      </c>
      <c r="E7" s="14"/>
      <c r="F7" s="22">
        <v>130</v>
      </c>
      <c r="G7" s="22">
        <v>70</v>
      </c>
      <c r="H7" s="13">
        <f t="shared" si="3"/>
        <v>200</v>
      </c>
      <c r="I7" s="22">
        <f t="shared" si="4"/>
        <v>40</v>
      </c>
      <c r="J7" s="22">
        <f t="shared" si="5"/>
        <v>40</v>
      </c>
      <c r="K7" s="6"/>
      <c r="L7" s="22">
        <v>195</v>
      </c>
      <c r="M7" s="22">
        <v>105</v>
      </c>
      <c r="N7" s="13">
        <f t="shared" si="8"/>
        <v>300</v>
      </c>
      <c r="O7" s="13">
        <f t="shared" si="9"/>
        <v>500</v>
      </c>
    </row>
    <row r="8" spans="1:16" ht="14.25" customHeight="1" x14ac:dyDescent="0.45">
      <c r="A8" s="50" t="s">
        <v>23</v>
      </c>
      <c r="B8" s="34">
        <v>1</v>
      </c>
      <c r="C8" s="15">
        <f t="shared" si="10"/>
        <v>10</v>
      </c>
      <c r="D8" s="22">
        <f t="shared" si="0"/>
        <v>10</v>
      </c>
      <c r="E8" s="14"/>
      <c r="F8" s="22">
        <f t="shared" si="1"/>
        <v>15</v>
      </c>
      <c r="G8" s="22">
        <f t="shared" si="2"/>
        <v>35</v>
      </c>
      <c r="H8" s="13">
        <f t="shared" si="3"/>
        <v>50</v>
      </c>
      <c r="I8" s="22">
        <f t="shared" si="4"/>
        <v>10</v>
      </c>
      <c r="J8" s="22">
        <f t="shared" si="5"/>
        <v>10</v>
      </c>
      <c r="K8" s="6"/>
      <c r="L8" s="22">
        <f t="shared" si="6"/>
        <v>22.5</v>
      </c>
      <c r="M8" s="22">
        <f t="shared" si="7"/>
        <v>52.5</v>
      </c>
      <c r="N8" s="13">
        <f t="shared" si="8"/>
        <v>75</v>
      </c>
      <c r="O8" s="13">
        <f t="shared" si="9"/>
        <v>125</v>
      </c>
    </row>
    <row r="9" spans="1:16" ht="14.25" customHeight="1" x14ac:dyDescent="0.45">
      <c r="A9" s="50" t="s">
        <v>24</v>
      </c>
      <c r="B9" s="34">
        <v>2</v>
      </c>
      <c r="C9" s="15">
        <f t="shared" si="10"/>
        <v>20</v>
      </c>
      <c r="D9" s="22">
        <f t="shared" si="0"/>
        <v>20</v>
      </c>
      <c r="E9" s="22"/>
      <c r="F9" s="22">
        <v>100</v>
      </c>
      <c r="G9" s="22" t="s">
        <v>25</v>
      </c>
      <c r="H9" s="13">
        <f t="shared" si="3"/>
        <v>100</v>
      </c>
      <c r="I9" s="22">
        <f t="shared" si="4"/>
        <v>20</v>
      </c>
      <c r="J9" s="22">
        <f t="shared" si="5"/>
        <v>20</v>
      </c>
      <c r="K9" s="22"/>
      <c r="L9" s="22">
        <v>150</v>
      </c>
      <c r="M9" s="22" t="s">
        <v>25</v>
      </c>
      <c r="N9" s="13">
        <f t="shared" si="8"/>
        <v>150</v>
      </c>
      <c r="O9" s="13">
        <f t="shared" si="9"/>
        <v>250</v>
      </c>
    </row>
    <row r="10" spans="1:16" ht="14.25" customHeight="1" x14ac:dyDescent="0.45">
      <c r="A10" s="50" t="s">
        <v>26</v>
      </c>
      <c r="B10" s="34">
        <v>2</v>
      </c>
      <c r="C10" s="15">
        <f t="shared" si="10"/>
        <v>20</v>
      </c>
      <c r="D10" s="22">
        <f t="shared" si="0"/>
        <v>20</v>
      </c>
      <c r="E10" s="14"/>
      <c r="F10" s="22">
        <v>100</v>
      </c>
      <c r="G10" s="22" t="s">
        <v>25</v>
      </c>
      <c r="H10" s="13">
        <f t="shared" si="3"/>
        <v>100</v>
      </c>
      <c r="I10" s="22">
        <f t="shared" si="4"/>
        <v>20</v>
      </c>
      <c r="J10" s="22">
        <f t="shared" si="5"/>
        <v>20</v>
      </c>
      <c r="K10" s="6"/>
      <c r="L10" s="22">
        <v>150</v>
      </c>
      <c r="M10" s="22" t="s">
        <v>25</v>
      </c>
      <c r="N10" s="13">
        <f t="shared" si="8"/>
        <v>150</v>
      </c>
      <c r="O10" s="13">
        <f t="shared" si="9"/>
        <v>250</v>
      </c>
    </row>
    <row r="11" spans="1:16" ht="14.25" customHeight="1" x14ac:dyDescent="0.45">
      <c r="A11" s="50" t="s">
        <v>27</v>
      </c>
      <c r="B11" s="34">
        <v>2</v>
      </c>
      <c r="C11" s="15">
        <f t="shared" si="10"/>
        <v>20</v>
      </c>
      <c r="D11" s="22">
        <f t="shared" si="0"/>
        <v>20</v>
      </c>
      <c r="E11" s="14"/>
      <c r="F11" s="22">
        <v>30</v>
      </c>
      <c r="G11" s="22">
        <v>70</v>
      </c>
      <c r="H11" s="13">
        <f t="shared" si="3"/>
        <v>100</v>
      </c>
      <c r="I11" s="22">
        <f t="shared" si="4"/>
        <v>20</v>
      </c>
      <c r="J11" s="22">
        <f t="shared" si="5"/>
        <v>20</v>
      </c>
      <c r="K11" s="6"/>
      <c r="L11" s="22">
        <v>45</v>
      </c>
      <c r="M11" s="22">
        <v>105</v>
      </c>
      <c r="N11" s="13">
        <f t="shared" si="8"/>
        <v>150</v>
      </c>
      <c r="O11" s="13">
        <f t="shared" si="9"/>
        <v>250</v>
      </c>
    </row>
    <row r="12" spans="1:16" ht="14.25" customHeight="1" x14ac:dyDescent="0.45">
      <c r="A12" s="50" t="s">
        <v>28</v>
      </c>
      <c r="B12" s="34">
        <v>5</v>
      </c>
      <c r="C12" s="15">
        <f t="shared" si="10"/>
        <v>50</v>
      </c>
      <c r="D12" s="22">
        <f t="shared" si="0"/>
        <v>50</v>
      </c>
      <c r="E12" s="14"/>
      <c r="F12" s="22">
        <v>162</v>
      </c>
      <c r="G12" s="22">
        <v>87</v>
      </c>
      <c r="H12" s="13">
        <f t="shared" si="3"/>
        <v>250</v>
      </c>
      <c r="I12" s="22">
        <f t="shared" si="4"/>
        <v>50</v>
      </c>
      <c r="J12" s="22">
        <f t="shared" si="5"/>
        <v>50</v>
      </c>
      <c r="K12" s="6"/>
      <c r="L12" s="22">
        <v>244</v>
      </c>
      <c r="M12" s="22">
        <v>131</v>
      </c>
      <c r="N12" s="13">
        <f t="shared" si="8"/>
        <v>375</v>
      </c>
      <c r="O12" s="13">
        <f t="shared" si="9"/>
        <v>625</v>
      </c>
    </row>
    <row r="13" spans="1:16" ht="14.25" customHeight="1" x14ac:dyDescent="0.45">
      <c r="A13" s="50" t="s">
        <v>143</v>
      </c>
      <c r="B13" s="34">
        <v>2</v>
      </c>
      <c r="C13" s="15">
        <f t="shared" si="10"/>
        <v>20</v>
      </c>
      <c r="D13" s="22">
        <f t="shared" si="0"/>
        <v>20</v>
      </c>
      <c r="E13" s="14"/>
      <c r="F13" s="22">
        <v>65</v>
      </c>
      <c r="G13" s="22">
        <v>35</v>
      </c>
      <c r="H13" s="13">
        <f t="shared" si="3"/>
        <v>100</v>
      </c>
      <c r="I13" s="22">
        <f t="shared" si="4"/>
        <v>20</v>
      </c>
      <c r="J13" s="22">
        <f t="shared" si="5"/>
        <v>20</v>
      </c>
      <c r="K13" s="6"/>
      <c r="L13" s="22">
        <v>98</v>
      </c>
      <c r="M13" s="22">
        <f>+N13-L13</f>
        <v>52</v>
      </c>
      <c r="N13" s="13">
        <f t="shared" si="8"/>
        <v>150</v>
      </c>
      <c r="O13" s="13">
        <f t="shared" si="9"/>
        <v>250</v>
      </c>
      <c r="P13" s="177" t="s">
        <v>25</v>
      </c>
    </row>
    <row r="14" spans="1:16" ht="14.25" customHeight="1" x14ac:dyDescent="0.45">
      <c r="A14" s="50" t="s">
        <v>29</v>
      </c>
      <c r="B14" s="34">
        <v>2</v>
      </c>
      <c r="C14" s="15">
        <f t="shared" si="10"/>
        <v>20</v>
      </c>
      <c r="D14" s="22">
        <f t="shared" si="0"/>
        <v>20</v>
      </c>
      <c r="E14" s="22"/>
      <c r="F14" s="22">
        <f t="shared" si="1"/>
        <v>30</v>
      </c>
      <c r="G14" s="22">
        <f t="shared" si="2"/>
        <v>70</v>
      </c>
      <c r="H14" s="13">
        <f t="shared" si="3"/>
        <v>100</v>
      </c>
      <c r="I14" s="22">
        <f t="shared" si="4"/>
        <v>20</v>
      </c>
      <c r="J14" s="22">
        <f t="shared" si="5"/>
        <v>20</v>
      </c>
      <c r="K14" s="22"/>
      <c r="L14" s="22">
        <f t="shared" si="6"/>
        <v>45</v>
      </c>
      <c r="M14" s="22">
        <f t="shared" si="7"/>
        <v>105</v>
      </c>
      <c r="N14" s="13">
        <f t="shared" si="8"/>
        <v>150</v>
      </c>
      <c r="O14" s="13">
        <f t="shared" si="9"/>
        <v>250</v>
      </c>
    </row>
    <row r="15" spans="1:16" ht="14.25" customHeight="1" x14ac:dyDescent="0.45">
      <c r="A15" s="188"/>
      <c r="B15" s="49"/>
      <c r="C15" s="71"/>
      <c r="D15" s="57"/>
      <c r="E15" s="57"/>
      <c r="F15" s="62"/>
      <c r="G15" s="62"/>
      <c r="H15" s="63"/>
      <c r="I15" s="57"/>
      <c r="J15" s="57"/>
      <c r="K15" s="57"/>
      <c r="L15" s="62"/>
      <c r="M15" s="62"/>
      <c r="N15" s="63"/>
      <c r="O15" s="58"/>
    </row>
    <row r="16" spans="1:16" ht="14.25" customHeight="1" x14ac:dyDescent="0.45">
      <c r="A16" s="189"/>
      <c r="B16" s="64"/>
      <c r="C16" s="71"/>
      <c r="D16" s="57"/>
      <c r="E16" s="57"/>
      <c r="F16" s="62"/>
      <c r="G16" s="62"/>
      <c r="H16" s="63"/>
      <c r="I16" s="57"/>
      <c r="J16" s="57"/>
      <c r="K16" s="57"/>
      <c r="L16" s="62"/>
      <c r="M16" s="62"/>
      <c r="N16" s="63"/>
      <c r="O16" s="58"/>
    </row>
    <row r="17" spans="1:15" ht="14.25" customHeight="1" x14ac:dyDescent="0.45">
      <c r="A17" s="57"/>
      <c r="B17" s="57"/>
      <c r="C17" s="57"/>
      <c r="D17" s="57"/>
      <c r="E17" s="57"/>
      <c r="F17" s="34"/>
      <c r="G17" s="57"/>
      <c r="H17" s="58"/>
      <c r="I17" s="57"/>
      <c r="J17" s="57"/>
      <c r="K17" s="57"/>
      <c r="L17" s="34"/>
      <c r="M17" s="57"/>
      <c r="N17" s="59"/>
      <c r="O17" s="60"/>
    </row>
    <row r="18" spans="1:15" ht="14.25" customHeight="1" x14ac:dyDescent="0.45">
      <c r="A18" s="57"/>
      <c r="B18" s="57"/>
      <c r="C18" s="57"/>
      <c r="D18" s="57"/>
      <c r="E18" s="57"/>
      <c r="F18" s="34"/>
      <c r="G18" s="57"/>
      <c r="H18" s="58"/>
      <c r="I18" s="57"/>
      <c r="J18" s="57"/>
      <c r="K18" s="57"/>
      <c r="L18" s="34"/>
      <c r="M18" s="57"/>
      <c r="N18" s="59"/>
      <c r="O18" s="60"/>
    </row>
    <row r="19" spans="1:15" ht="14.25" customHeight="1" x14ac:dyDescent="0.45">
      <c r="A19" s="61"/>
      <c r="B19" s="57"/>
      <c r="C19" s="57"/>
      <c r="D19" s="57"/>
      <c r="E19" s="57"/>
      <c r="F19" s="62"/>
      <c r="G19" s="62"/>
      <c r="H19" s="63"/>
      <c r="I19" s="57"/>
      <c r="J19" s="57"/>
      <c r="K19" s="57"/>
      <c r="L19" s="62"/>
      <c r="M19" s="62"/>
      <c r="N19" s="59"/>
      <c r="O19" s="58"/>
    </row>
    <row r="20" spans="1:15" ht="14.25" customHeight="1" x14ac:dyDescent="0.45">
      <c r="A20" s="61"/>
      <c r="B20" s="57"/>
      <c r="C20" s="57"/>
      <c r="D20" s="57"/>
      <c r="E20" s="57"/>
      <c r="F20" s="62"/>
      <c r="G20" s="62"/>
      <c r="H20" s="63"/>
      <c r="I20" s="57"/>
      <c r="J20" s="57"/>
      <c r="K20" s="57"/>
      <c r="L20" s="62"/>
      <c r="M20" s="62"/>
      <c r="N20" s="59"/>
      <c r="O20" s="58"/>
    </row>
    <row r="21" spans="1:15" ht="14.25" customHeight="1" x14ac:dyDescent="0.45">
      <c r="A21" s="5" t="s">
        <v>18</v>
      </c>
      <c r="B21" s="21">
        <f>SUM(B3:B18)</f>
        <v>32</v>
      </c>
      <c r="C21" s="21" t="s">
        <v>25</v>
      </c>
      <c r="D21" s="21" t="s">
        <v>25</v>
      </c>
      <c r="E21" s="21"/>
      <c r="F21" s="21" t="s">
        <v>25</v>
      </c>
      <c r="G21" s="21" t="s">
        <v>25</v>
      </c>
      <c r="H21" s="21">
        <f>SUM(H3:H18)</f>
        <v>1600</v>
      </c>
      <c r="I21" s="21" t="s">
        <v>25</v>
      </c>
      <c r="J21" s="21" t="s">
        <v>25</v>
      </c>
      <c r="K21" s="21"/>
      <c r="L21" s="21" t="s">
        <v>25</v>
      </c>
      <c r="M21" s="21" t="s">
        <v>25</v>
      </c>
      <c r="N21" s="21">
        <f>SUM(N3:N18)</f>
        <v>2400</v>
      </c>
      <c r="O21" s="21">
        <f>SUM(O3:O18)</f>
        <v>4000</v>
      </c>
    </row>
    <row r="22" spans="1:15" ht="14.25" customHeight="1" x14ac:dyDescent="0.45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f>+N21+H21</f>
        <v>4000</v>
      </c>
    </row>
    <row r="23" spans="1:15" ht="14.25" customHeight="1" x14ac:dyDescent="0.45">
      <c r="D23" s="10"/>
      <c r="E23" s="10"/>
      <c r="F23" s="11"/>
      <c r="G23" s="10"/>
      <c r="H23" s="11"/>
      <c r="I23" s="27"/>
      <c r="J23" s="10"/>
      <c r="K23" s="10"/>
      <c r="M23" s="10"/>
      <c r="N23" s="10"/>
      <c r="O23" s="27"/>
    </row>
    <row r="24" spans="1:15" ht="14.25" customHeight="1" x14ac:dyDescent="0.45"/>
    <row r="25" spans="1:15" ht="14.25" customHeight="1" x14ac:dyDescent="0.45"/>
    <row r="26" spans="1:15" ht="14.25" customHeight="1" x14ac:dyDescent="0.45"/>
    <row r="27" spans="1:15" ht="14.25" customHeight="1" x14ac:dyDescent="0.45"/>
    <row r="28" spans="1:15" ht="14.25" customHeight="1" x14ac:dyDescent="0.45"/>
    <row r="29" spans="1:15" ht="14.25" customHeight="1" x14ac:dyDescent="0.45"/>
    <row r="30" spans="1:15" ht="14.25" customHeight="1" x14ac:dyDescent="0.45"/>
    <row r="31" spans="1:15" ht="14.25" customHeight="1" x14ac:dyDescent="0.45"/>
    <row r="32" spans="1:15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20"/>
  <sheetViews>
    <sheetView workbookViewId="0">
      <selection activeCell="O13" sqref="O13"/>
    </sheetView>
  </sheetViews>
  <sheetFormatPr defaultRowHeight="14.25" x14ac:dyDescent="0.45"/>
  <cols>
    <col min="1" max="1" width="37" customWidth="1"/>
    <col min="5" max="5" width="1.86328125" customWidth="1"/>
    <col min="11" max="11" width="1.1328125" customWidth="1"/>
  </cols>
  <sheetData>
    <row r="1" spans="1:15" ht="70.5" x14ac:dyDescent="0.45">
      <c r="A1" s="150" t="s">
        <v>170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5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5" x14ac:dyDescent="0.45">
      <c r="A3" s="179" t="s">
        <v>20</v>
      </c>
      <c r="B3" s="48">
        <v>2</v>
      </c>
      <c r="C3" s="22">
        <f>+B3*10</f>
        <v>20</v>
      </c>
      <c r="D3" s="22">
        <f>+B3*10</f>
        <v>20</v>
      </c>
      <c r="E3" s="22"/>
      <c r="F3" s="22">
        <f>+H3*30/100</f>
        <v>30</v>
      </c>
      <c r="G3" s="22">
        <f>+H3*70/100</f>
        <v>70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+N3*30/100</f>
        <v>45</v>
      </c>
      <c r="M3" s="22">
        <f>+N3*70/100</f>
        <v>105</v>
      </c>
      <c r="N3" s="13">
        <f>+O3*60/100</f>
        <v>150</v>
      </c>
      <c r="O3" s="13">
        <f>+B3*125</f>
        <v>250</v>
      </c>
    </row>
    <row r="4" spans="1:15" x14ac:dyDescent="0.45">
      <c r="A4" s="179" t="s">
        <v>55</v>
      </c>
      <c r="B4" s="49">
        <v>1</v>
      </c>
      <c r="C4" s="15">
        <f>+B4*10</f>
        <v>10</v>
      </c>
      <c r="D4" s="22">
        <f t="shared" ref="D4:D17" si="0">+B4*10</f>
        <v>10</v>
      </c>
      <c r="E4" s="14"/>
      <c r="F4" s="22">
        <f t="shared" ref="F4:F17" si="1">+H4*30/100</f>
        <v>15</v>
      </c>
      <c r="G4" s="22">
        <f t="shared" ref="G4:G17" si="2">+H4*70/100</f>
        <v>35</v>
      </c>
      <c r="H4" s="13">
        <f t="shared" ref="H4:H17" si="3">+O4*40/100</f>
        <v>50</v>
      </c>
      <c r="I4" s="22">
        <f t="shared" ref="I4:I17" si="4">+B4*10</f>
        <v>10</v>
      </c>
      <c r="J4" s="22">
        <f t="shared" ref="J4:J17" si="5">+B4*10</f>
        <v>10</v>
      </c>
      <c r="K4" s="6"/>
      <c r="L4" s="22">
        <v>23</v>
      </c>
      <c r="M4" s="22">
        <v>52</v>
      </c>
      <c r="N4" s="13">
        <f t="shared" ref="N4:N17" si="6">+O4*60/100</f>
        <v>75</v>
      </c>
      <c r="O4" s="13">
        <f t="shared" ref="O4:O17" si="7">+B4*125</f>
        <v>125</v>
      </c>
    </row>
    <row r="5" spans="1:15" x14ac:dyDescent="0.45">
      <c r="A5" s="151" t="s">
        <v>21</v>
      </c>
      <c r="B5" s="49">
        <v>2</v>
      </c>
      <c r="C5" s="15">
        <f t="shared" ref="C5:C17" si="8">+B5*10</f>
        <v>20</v>
      </c>
      <c r="D5" s="22">
        <f t="shared" si="0"/>
        <v>20</v>
      </c>
      <c r="E5" s="14"/>
      <c r="F5" s="22">
        <v>65</v>
      </c>
      <c r="G5" s="22">
        <v>35</v>
      </c>
      <c r="H5" s="13">
        <f t="shared" si="3"/>
        <v>100</v>
      </c>
      <c r="I5" s="22">
        <f t="shared" si="4"/>
        <v>20</v>
      </c>
      <c r="J5" s="22">
        <f t="shared" si="5"/>
        <v>20</v>
      </c>
      <c r="K5" s="6"/>
      <c r="L5" s="22">
        <v>98</v>
      </c>
      <c r="M5" s="22">
        <v>52</v>
      </c>
      <c r="N5" s="13">
        <f t="shared" si="6"/>
        <v>150</v>
      </c>
      <c r="O5" s="13">
        <f t="shared" si="7"/>
        <v>250</v>
      </c>
    </row>
    <row r="6" spans="1:15" x14ac:dyDescent="0.45">
      <c r="A6" s="151" t="s">
        <v>22</v>
      </c>
      <c r="B6" s="49">
        <v>2</v>
      </c>
      <c r="C6" s="15">
        <f t="shared" si="8"/>
        <v>20</v>
      </c>
      <c r="D6" s="22">
        <f t="shared" si="0"/>
        <v>20</v>
      </c>
      <c r="E6" s="22"/>
      <c r="F6" s="22">
        <v>65</v>
      </c>
      <c r="G6" s="22">
        <v>35</v>
      </c>
      <c r="H6" s="13">
        <f t="shared" si="3"/>
        <v>100</v>
      </c>
      <c r="I6" s="22">
        <f t="shared" si="4"/>
        <v>20</v>
      </c>
      <c r="J6" s="22">
        <f t="shared" si="5"/>
        <v>20</v>
      </c>
      <c r="K6" s="22"/>
      <c r="L6" s="22">
        <v>98</v>
      </c>
      <c r="M6" s="22">
        <v>52</v>
      </c>
      <c r="N6" s="13">
        <f t="shared" si="6"/>
        <v>150</v>
      </c>
      <c r="O6" s="13">
        <f t="shared" si="7"/>
        <v>250</v>
      </c>
    </row>
    <row r="7" spans="1:15" x14ac:dyDescent="0.45">
      <c r="A7" s="179" t="s">
        <v>23</v>
      </c>
      <c r="B7" s="49">
        <v>1</v>
      </c>
      <c r="C7" s="15">
        <f t="shared" si="8"/>
        <v>10</v>
      </c>
      <c r="D7" s="22">
        <f t="shared" si="0"/>
        <v>10</v>
      </c>
      <c r="E7" s="14"/>
      <c r="F7" s="22">
        <f t="shared" si="1"/>
        <v>15</v>
      </c>
      <c r="G7" s="22">
        <f t="shared" si="2"/>
        <v>35</v>
      </c>
      <c r="H7" s="13">
        <f t="shared" si="3"/>
        <v>50</v>
      </c>
      <c r="I7" s="22">
        <f t="shared" si="4"/>
        <v>10</v>
      </c>
      <c r="J7" s="22">
        <f t="shared" si="5"/>
        <v>10</v>
      </c>
      <c r="K7" s="6"/>
      <c r="L7" s="22">
        <v>23</v>
      </c>
      <c r="M7" s="22">
        <v>52</v>
      </c>
      <c r="N7" s="13">
        <f t="shared" si="6"/>
        <v>75</v>
      </c>
      <c r="O7" s="13">
        <f t="shared" si="7"/>
        <v>125</v>
      </c>
    </row>
    <row r="8" spans="1:15" x14ac:dyDescent="0.45">
      <c r="A8" s="179" t="s">
        <v>24</v>
      </c>
      <c r="B8" s="49">
        <v>2</v>
      </c>
      <c r="C8" s="15">
        <f t="shared" si="8"/>
        <v>20</v>
      </c>
      <c r="D8" s="22">
        <f t="shared" si="0"/>
        <v>20</v>
      </c>
      <c r="E8" s="14"/>
      <c r="F8" s="22">
        <v>100</v>
      </c>
      <c r="G8" s="22" t="s">
        <v>25</v>
      </c>
      <c r="H8" s="13">
        <f t="shared" si="3"/>
        <v>100</v>
      </c>
      <c r="I8" s="22">
        <f t="shared" si="4"/>
        <v>20</v>
      </c>
      <c r="J8" s="22">
        <f t="shared" si="5"/>
        <v>20</v>
      </c>
      <c r="K8" s="6"/>
      <c r="L8" s="22">
        <v>150</v>
      </c>
      <c r="M8" s="22" t="s">
        <v>25</v>
      </c>
      <c r="N8" s="13">
        <f t="shared" si="6"/>
        <v>150</v>
      </c>
      <c r="O8" s="13">
        <f t="shared" si="7"/>
        <v>250</v>
      </c>
    </row>
    <row r="9" spans="1:15" x14ac:dyDescent="0.45">
      <c r="A9" s="179" t="s">
        <v>26</v>
      </c>
      <c r="B9" s="49">
        <v>2</v>
      </c>
      <c r="C9" s="15">
        <f t="shared" si="8"/>
        <v>20</v>
      </c>
      <c r="D9" s="22">
        <f t="shared" si="0"/>
        <v>20</v>
      </c>
      <c r="E9" s="22"/>
      <c r="F9" s="22">
        <v>100</v>
      </c>
      <c r="G9" s="22" t="s">
        <v>25</v>
      </c>
      <c r="H9" s="13">
        <f t="shared" si="3"/>
        <v>100</v>
      </c>
      <c r="I9" s="22">
        <f t="shared" si="4"/>
        <v>20</v>
      </c>
      <c r="J9" s="22">
        <f t="shared" si="5"/>
        <v>20</v>
      </c>
      <c r="K9" s="22"/>
      <c r="L9" s="22">
        <v>150</v>
      </c>
      <c r="M9" s="22" t="s">
        <v>25</v>
      </c>
      <c r="N9" s="13">
        <f t="shared" si="6"/>
        <v>150</v>
      </c>
      <c r="O9" s="13">
        <f t="shared" si="7"/>
        <v>250</v>
      </c>
    </row>
    <row r="10" spans="1:15" x14ac:dyDescent="0.45">
      <c r="A10" s="151" t="s">
        <v>28</v>
      </c>
      <c r="B10" s="49">
        <v>3</v>
      </c>
      <c r="C10" s="15">
        <f t="shared" si="8"/>
        <v>30</v>
      </c>
      <c r="D10" s="22">
        <f t="shared" si="0"/>
        <v>30</v>
      </c>
      <c r="E10" s="14"/>
      <c r="F10" s="22">
        <v>96</v>
      </c>
      <c r="G10" s="22">
        <v>54</v>
      </c>
      <c r="H10" s="13">
        <f t="shared" si="3"/>
        <v>150</v>
      </c>
      <c r="I10" s="22">
        <f t="shared" si="4"/>
        <v>30</v>
      </c>
      <c r="J10" s="22">
        <f t="shared" si="5"/>
        <v>30</v>
      </c>
      <c r="K10" s="6"/>
      <c r="L10" s="22">
        <v>144</v>
      </c>
      <c r="M10" s="22">
        <v>81</v>
      </c>
      <c r="N10" s="13">
        <f t="shared" si="6"/>
        <v>225</v>
      </c>
      <c r="O10" s="13">
        <f t="shared" si="7"/>
        <v>375</v>
      </c>
    </row>
    <row r="11" spans="1:15" x14ac:dyDescent="0.45">
      <c r="A11" s="152" t="s">
        <v>171</v>
      </c>
      <c r="B11" s="49" t="s">
        <v>25</v>
      </c>
      <c r="C11" s="15" t="s">
        <v>25</v>
      </c>
      <c r="D11" s="22" t="s">
        <v>25</v>
      </c>
      <c r="E11" s="14"/>
      <c r="F11" s="22" t="s">
        <v>25</v>
      </c>
      <c r="G11" s="22" t="s">
        <v>25</v>
      </c>
      <c r="H11" s="13" t="s">
        <v>25</v>
      </c>
      <c r="I11" s="22" t="s">
        <v>25</v>
      </c>
      <c r="J11" s="22" t="s">
        <v>25</v>
      </c>
      <c r="K11" s="6"/>
      <c r="L11" s="22" t="s">
        <v>40</v>
      </c>
      <c r="M11" s="22" t="s">
        <v>25</v>
      </c>
      <c r="N11" s="13" t="s">
        <v>25</v>
      </c>
      <c r="O11" s="13" t="s">
        <v>25</v>
      </c>
    </row>
    <row r="12" spans="1:15" x14ac:dyDescent="0.45">
      <c r="A12" s="152" t="s">
        <v>172</v>
      </c>
      <c r="B12" s="49">
        <v>2</v>
      </c>
      <c r="C12" s="15">
        <f t="shared" si="8"/>
        <v>20</v>
      </c>
      <c r="D12" s="22">
        <f t="shared" si="0"/>
        <v>20</v>
      </c>
      <c r="E12" s="14"/>
      <c r="F12" s="22">
        <v>100</v>
      </c>
      <c r="G12" s="22" t="s">
        <v>25</v>
      </c>
      <c r="H12" s="13">
        <f t="shared" si="3"/>
        <v>100</v>
      </c>
      <c r="I12" s="22">
        <f t="shared" si="4"/>
        <v>20</v>
      </c>
      <c r="J12" s="22">
        <f t="shared" si="5"/>
        <v>20</v>
      </c>
      <c r="K12" s="6"/>
      <c r="L12" s="22">
        <v>150</v>
      </c>
      <c r="M12" s="22" t="s">
        <v>25</v>
      </c>
      <c r="N12" s="13">
        <f t="shared" si="6"/>
        <v>150</v>
      </c>
      <c r="O12" s="13">
        <f t="shared" si="7"/>
        <v>250</v>
      </c>
    </row>
    <row r="13" spans="1:15" x14ac:dyDescent="0.45">
      <c r="A13" s="152" t="s">
        <v>173</v>
      </c>
      <c r="B13" s="49">
        <v>2</v>
      </c>
      <c r="C13" s="15">
        <f t="shared" si="8"/>
        <v>20</v>
      </c>
      <c r="D13" s="22">
        <f t="shared" si="0"/>
        <v>20</v>
      </c>
      <c r="E13" s="14"/>
      <c r="F13" s="22">
        <f t="shared" si="1"/>
        <v>30</v>
      </c>
      <c r="G13" s="22">
        <f t="shared" si="2"/>
        <v>70</v>
      </c>
      <c r="H13" s="13">
        <f t="shared" si="3"/>
        <v>100</v>
      </c>
      <c r="I13" s="22">
        <f t="shared" si="4"/>
        <v>20</v>
      </c>
      <c r="J13" s="22">
        <f t="shared" si="5"/>
        <v>20</v>
      </c>
      <c r="K13" s="6"/>
      <c r="L13" s="22">
        <f t="shared" ref="L13:L17" si="9">+N13*30/100</f>
        <v>45</v>
      </c>
      <c r="M13" s="22">
        <f t="shared" ref="M13:M17" si="10">+N13*70/100</f>
        <v>105</v>
      </c>
      <c r="N13" s="13">
        <f t="shared" si="6"/>
        <v>150</v>
      </c>
      <c r="O13" s="13">
        <f t="shared" si="7"/>
        <v>250</v>
      </c>
    </row>
    <row r="14" spans="1:15" x14ac:dyDescent="0.45">
      <c r="A14" s="152" t="s">
        <v>174</v>
      </c>
      <c r="B14" s="49">
        <v>3</v>
      </c>
      <c r="C14" s="15">
        <f t="shared" si="8"/>
        <v>30</v>
      </c>
      <c r="D14" s="22">
        <f t="shared" si="0"/>
        <v>30</v>
      </c>
      <c r="E14" s="14"/>
      <c r="F14" s="22">
        <f t="shared" si="1"/>
        <v>45</v>
      </c>
      <c r="G14" s="22">
        <f t="shared" si="2"/>
        <v>105</v>
      </c>
      <c r="H14" s="13">
        <f t="shared" si="3"/>
        <v>150</v>
      </c>
      <c r="I14" s="22">
        <f t="shared" si="4"/>
        <v>30</v>
      </c>
      <c r="J14" s="22">
        <f t="shared" si="5"/>
        <v>30</v>
      </c>
      <c r="K14" s="6"/>
      <c r="L14" s="22">
        <v>68</v>
      </c>
      <c r="M14" s="22">
        <v>157</v>
      </c>
      <c r="N14" s="13">
        <f t="shared" si="6"/>
        <v>225</v>
      </c>
      <c r="O14" s="13">
        <f t="shared" si="7"/>
        <v>375</v>
      </c>
    </row>
    <row r="15" spans="1:15" x14ac:dyDescent="0.45">
      <c r="A15" s="152" t="s">
        <v>175</v>
      </c>
      <c r="B15" s="49">
        <v>1</v>
      </c>
      <c r="C15" s="15">
        <f t="shared" si="8"/>
        <v>10</v>
      </c>
      <c r="D15" s="22">
        <f t="shared" si="0"/>
        <v>10</v>
      </c>
      <c r="E15" s="14"/>
      <c r="F15" s="22">
        <f t="shared" si="1"/>
        <v>15</v>
      </c>
      <c r="G15" s="22">
        <f t="shared" si="2"/>
        <v>35</v>
      </c>
      <c r="H15" s="13">
        <f t="shared" si="3"/>
        <v>50</v>
      </c>
      <c r="I15" s="22">
        <f t="shared" si="4"/>
        <v>10</v>
      </c>
      <c r="J15" s="22">
        <f t="shared" si="5"/>
        <v>10</v>
      </c>
      <c r="K15" s="6"/>
      <c r="L15" s="22">
        <v>23</v>
      </c>
      <c r="M15" s="22">
        <v>52</v>
      </c>
      <c r="N15" s="13">
        <f t="shared" si="6"/>
        <v>75</v>
      </c>
      <c r="O15" s="13">
        <f t="shared" si="7"/>
        <v>125</v>
      </c>
    </row>
    <row r="16" spans="1:15" x14ac:dyDescent="0.45">
      <c r="A16" s="179" t="s">
        <v>176</v>
      </c>
      <c r="B16" s="49">
        <v>2</v>
      </c>
      <c r="C16" s="15">
        <f>+B16*10</f>
        <v>20</v>
      </c>
      <c r="D16" s="22">
        <f>+B16*10</f>
        <v>20</v>
      </c>
      <c r="E16" s="14"/>
      <c r="F16" s="22">
        <f>+H16*30/100</f>
        <v>30</v>
      </c>
      <c r="G16" s="22">
        <f>+H16*70/100</f>
        <v>70</v>
      </c>
      <c r="H16" s="13">
        <f>+O16*40/100</f>
        <v>100</v>
      </c>
      <c r="I16" s="22">
        <f>+B16*10</f>
        <v>20</v>
      </c>
      <c r="J16" s="22">
        <f>+B16*10</f>
        <v>20</v>
      </c>
      <c r="K16" s="6"/>
      <c r="L16" s="22">
        <f>+N16*30/100</f>
        <v>45</v>
      </c>
      <c r="M16" s="22">
        <f>+N16*70/100</f>
        <v>105</v>
      </c>
      <c r="N16" s="13">
        <f>+O16*60/100</f>
        <v>150</v>
      </c>
      <c r="O16" s="13">
        <f>+B16*125</f>
        <v>250</v>
      </c>
    </row>
    <row r="17" spans="1:16" x14ac:dyDescent="0.45">
      <c r="A17" s="179" t="s">
        <v>177</v>
      </c>
      <c r="B17" s="49">
        <v>6</v>
      </c>
      <c r="C17" s="15">
        <f t="shared" si="8"/>
        <v>60</v>
      </c>
      <c r="D17" s="22">
        <f t="shared" si="0"/>
        <v>60</v>
      </c>
      <c r="E17" s="14"/>
      <c r="F17" s="22">
        <f t="shared" si="1"/>
        <v>90</v>
      </c>
      <c r="G17" s="22">
        <f t="shared" si="2"/>
        <v>210</v>
      </c>
      <c r="H17" s="13">
        <f t="shared" si="3"/>
        <v>300</v>
      </c>
      <c r="I17" s="22">
        <f t="shared" si="4"/>
        <v>60</v>
      </c>
      <c r="J17" s="22">
        <f t="shared" si="5"/>
        <v>60</v>
      </c>
      <c r="K17" s="6"/>
      <c r="L17" s="22">
        <f t="shared" si="9"/>
        <v>135</v>
      </c>
      <c r="M17" s="22">
        <f t="shared" si="10"/>
        <v>315</v>
      </c>
      <c r="N17" s="13">
        <f t="shared" si="6"/>
        <v>450</v>
      </c>
      <c r="O17" s="13">
        <f t="shared" si="7"/>
        <v>750</v>
      </c>
      <c r="P17" t="s">
        <v>178</v>
      </c>
    </row>
    <row r="18" spans="1:16" x14ac:dyDescent="0.45">
      <c r="A18" s="188" t="s">
        <v>179</v>
      </c>
      <c r="B18" s="49">
        <v>2</v>
      </c>
      <c r="C18" s="15">
        <v>20</v>
      </c>
      <c r="D18" s="22">
        <v>20</v>
      </c>
      <c r="E18" s="22"/>
      <c r="F18" s="22">
        <v>100</v>
      </c>
      <c r="G18" s="22"/>
      <c r="H18" s="13">
        <v>100</v>
      </c>
      <c r="I18" s="22">
        <v>20</v>
      </c>
      <c r="J18" s="22">
        <v>20</v>
      </c>
      <c r="K18" s="22"/>
      <c r="L18" s="22">
        <v>150</v>
      </c>
      <c r="M18" s="22"/>
      <c r="N18" s="13">
        <v>150</v>
      </c>
      <c r="O18" s="13">
        <v>250</v>
      </c>
    </row>
    <row r="19" spans="1:16" x14ac:dyDescent="0.45">
      <c r="A19" s="5" t="s">
        <v>18</v>
      </c>
      <c r="B19" s="21">
        <f>SUM(B3:B18)</f>
        <v>33</v>
      </c>
      <c r="C19" s="21" t="s">
        <v>25</v>
      </c>
      <c r="D19" s="21" t="s">
        <v>25</v>
      </c>
      <c r="E19" s="21"/>
      <c r="F19" s="21" t="s">
        <v>25</v>
      </c>
      <c r="G19" s="21" t="s">
        <v>25</v>
      </c>
      <c r="H19" s="21">
        <f>SUM(H3:H18)</f>
        <v>1650</v>
      </c>
      <c r="I19" s="21" t="s">
        <v>25</v>
      </c>
      <c r="J19" s="21" t="s">
        <v>25</v>
      </c>
      <c r="K19" s="21"/>
      <c r="L19" s="21" t="s">
        <v>25</v>
      </c>
      <c r="M19" s="21" t="s">
        <v>25</v>
      </c>
      <c r="N19" s="21">
        <f>SUM(N3:N18)</f>
        <v>2475</v>
      </c>
      <c r="O19" s="21">
        <f>SUM(O3:O18)</f>
        <v>4125</v>
      </c>
    </row>
    <row r="20" spans="1:16" x14ac:dyDescent="0.45">
      <c r="A20" s="7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f>+N19+H19</f>
        <v>4125</v>
      </c>
    </row>
  </sheetData>
  <mergeCells count="2">
    <mergeCell ref="F1:H1"/>
    <mergeCell ref="L1:N1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O982"/>
  <sheetViews>
    <sheetView topLeftCell="A3" workbookViewId="0">
      <selection activeCell="L12" sqref="L12"/>
    </sheetView>
  </sheetViews>
  <sheetFormatPr defaultColWidth="15.1328125" defaultRowHeight="15" customHeight="1" x14ac:dyDescent="0.45"/>
  <cols>
    <col min="1" max="1" width="38.3984375" customWidth="1"/>
    <col min="2" max="2" width="8.3984375" customWidth="1"/>
    <col min="3" max="4" width="6.73046875" customWidth="1"/>
    <col min="5" max="5" width="2.265625" customWidth="1"/>
    <col min="6" max="10" width="6.73046875" customWidth="1"/>
    <col min="11" max="11" width="3.1328125" customWidth="1"/>
    <col min="12" max="14" width="6.73046875" customWidth="1"/>
    <col min="15" max="15" width="13.1328125" customWidth="1"/>
    <col min="16" max="24" width="7.59765625" customWidth="1"/>
  </cols>
  <sheetData>
    <row r="1" spans="1:15" ht="43.15" customHeight="1" x14ac:dyDescent="0.45">
      <c r="A1" s="150" t="s">
        <v>180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5" ht="14.25" customHeight="1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5" ht="14.25" customHeight="1" x14ac:dyDescent="0.45">
      <c r="A3" s="191" t="s">
        <v>20</v>
      </c>
      <c r="B3" s="48">
        <v>2</v>
      </c>
      <c r="C3" s="22">
        <f>+B3*10</f>
        <v>20</v>
      </c>
      <c r="D3" s="22">
        <f>+B3*10</f>
        <v>20</v>
      </c>
      <c r="E3" s="22"/>
      <c r="F3" s="22">
        <f>+H3*30/100</f>
        <v>30</v>
      </c>
      <c r="G3" s="22">
        <f>+H3*70/100</f>
        <v>70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+N3*30/100</f>
        <v>45</v>
      </c>
      <c r="M3" s="22">
        <f>+N3*70/100</f>
        <v>105</v>
      </c>
      <c r="N3" s="13">
        <f>+O3*60/100</f>
        <v>150</v>
      </c>
      <c r="O3" s="13">
        <f>+B3*125</f>
        <v>250</v>
      </c>
    </row>
    <row r="4" spans="1:15" ht="14.25" customHeight="1" x14ac:dyDescent="0.45">
      <c r="A4" s="188" t="s">
        <v>55</v>
      </c>
      <c r="B4" s="49">
        <v>2</v>
      </c>
      <c r="C4" s="15">
        <f>+B4*10</f>
        <v>20</v>
      </c>
      <c r="D4" s="22">
        <f t="shared" ref="D4:D16" si="0">+B4*10</f>
        <v>20</v>
      </c>
      <c r="E4" s="14"/>
      <c r="F4" s="22">
        <f t="shared" ref="F4:F15" si="1">+H4*30/100</f>
        <v>30</v>
      </c>
      <c r="G4" s="22">
        <f t="shared" ref="G4:G15" si="2">+H4*70/100</f>
        <v>70</v>
      </c>
      <c r="H4" s="13">
        <f t="shared" ref="H4:H16" si="3">+O4*40/100</f>
        <v>100</v>
      </c>
      <c r="I4" s="22">
        <f t="shared" ref="I4:I16" si="4">+B4*10</f>
        <v>20</v>
      </c>
      <c r="J4" s="22">
        <f t="shared" ref="J4:J16" si="5">+B4*10</f>
        <v>20</v>
      </c>
      <c r="K4" s="6"/>
      <c r="L4" s="22">
        <f t="shared" ref="L4:L15" si="6">+N4*30/100</f>
        <v>45</v>
      </c>
      <c r="M4" s="22">
        <f t="shared" ref="M4:M15" si="7">+N4*70/100</f>
        <v>105</v>
      </c>
      <c r="N4" s="13">
        <f t="shared" ref="N4:N16" si="8">+O4*60/100</f>
        <v>150</v>
      </c>
      <c r="O4" s="13">
        <f t="shared" ref="O4:O16" si="9">+B4*125</f>
        <v>250</v>
      </c>
    </row>
    <row r="5" spans="1:15" ht="14.25" customHeight="1" x14ac:dyDescent="0.45">
      <c r="A5" s="188" t="s">
        <v>58</v>
      </c>
      <c r="B5" s="49">
        <v>2</v>
      </c>
      <c r="C5" s="15">
        <f t="shared" ref="C5:C16" si="10">+B5*10</f>
        <v>20</v>
      </c>
      <c r="D5" s="22">
        <f t="shared" si="0"/>
        <v>20</v>
      </c>
      <c r="E5" s="14"/>
      <c r="F5" s="22">
        <f t="shared" si="1"/>
        <v>30</v>
      </c>
      <c r="G5" s="22">
        <f t="shared" si="2"/>
        <v>70</v>
      </c>
      <c r="H5" s="13">
        <f t="shared" si="3"/>
        <v>100</v>
      </c>
      <c r="I5" s="22">
        <f t="shared" si="4"/>
        <v>20</v>
      </c>
      <c r="J5" s="22">
        <f t="shared" si="5"/>
        <v>20</v>
      </c>
      <c r="K5" s="6"/>
      <c r="L5" s="22">
        <f t="shared" si="6"/>
        <v>45</v>
      </c>
      <c r="M5" s="22">
        <f t="shared" si="7"/>
        <v>105</v>
      </c>
      <c r="N5" s="13">
        <f t="shared" si="8"/>
        <v>150</v>
      </c>
      <c r="O5" s="13">
        <f t="shared" si="9"/>
        <v>250</v>
      </c>
    </row>
    <row r="6" spans="1:15" ht="14.25" customHeight="1" x14ac:dyDescent="0.45">
      <c r="A6" s="188" t="s">
        <v>103</v>
      </c>
      <c r="B6" s="49">
        <v>1</v>
      </c>
      <c r="C6" s="15">
        <f t="shared" si="10"/>
        <v>10</v>
      </c>
      <c r="D6" s="22">
        <f t="shared" si="0"/>
        <v>10</v>
      </c>
      <c r="E6" s="22"/>
      <c r="F6" s="22">
        <v>50</v>
      </c>
      <c r="G6" s="22" t="s">
        <v>25</v>
      </c>
      <c r="H6" s="13">
        <f t="shared" si="3"/>
        <v>50</v>
      </c>
      <c r="I6" s="22">
        <f t="shared" si="4"/>
        <v>10</v>
      </c>
      <c r="J6" s="22">
        <f t="shared" si="5"/>
        <v>10</v>
      </c>
      <c r="K6" s="22"/>
      <c r="L6" s="22">
        <v>75</v>
      </c>
      <c r="M6" s="22" t="s">
        <v>25</v>
      </c>
      <c r="N6" s="13">
        <f t="shared" si="8"/>
        <v>75</v>
      </c>
      <c r="O6" s="13">
        <f t="shared" si="9"/>
        <v>125</v>
      </c>
    </row>
    <row r="7" spans="1:15" ht="14.25" customHeight="1" x14ac:dyDescent="0.45">
      <c r="A7" s="188" t="s">
        <v>21</v>
      </c>
      <c r="B7" s="49">
        <v>2</v>
      </c>
      <c r="C7" s="15">
        <f t="shared" si="10"/>
        <v>20</v>
      </c>
      <c r="D7" s="22">
        <f t="shared" si="0"/>
        <v>20</v>
      </c>
      <c r="E7" s="14"/>
      <c r="F7" s="22">
        <v>65</v>
      </c>
      <c r="G7" s="22">
        <v>35</v>
      </c>
      <c r="H7" s="13">
        <f t="shared" si="3"/>
        <v>100</v>
      </c>
      <c r="I7" s="22">
        <f t="shared" si="4"/>
        <v>20</v>
      </c>
      <c r="J7" s="22">
        <f t="shared" si="5"/>
        <v>20</v>
      </c>
      <c r="K7" s="6"/>
      <c r="L7" s="22">
        <v>98</v>
      </c>
      <c r="M7" s="22">
        <v>52</v>
      </c>
      <c r="N7" s="13">
        <f t="shared" si="8"/>
        <v>150</v>
      </c>
      <c r="O7" s="13">
        <f t="shared" si="9"/>
        <v>250</v>
      </c>
    </row>
    <row r="8" spans="1:15" ht="14.25" customHeight="1" x14ac:dyDescent="0.45">
      <c r="A8" s="188" t="s">
        <v>22</v>
      </c>
      <c r="B8" s="49">
        <v>3</v>
      </c>
      <c r="C8" s="15">
        <f t="shared" si="10"/>
        <v>30</v>
      </c>
      <c r="D8" s="22">
        <f t="shared" si="0"/>
        <v>30</v>
      </c>
      <c r="E8" s="14"/>
      <c r="F8" s="22">
        <v>96</v>
      </c>
      <c r="G8" s="22">
        <v>54</v>
      </c>
      <c r="H8" s="13">
        <f t="shared" si="3"/>
        <v>150</v>
      </c>
      <c r="I8" s="22">
        <f t="shared" si="4"/>
        <v>30</v>
      </c>
      <c r="J8" s="22">
        <f t="shared" si="5"/>
        <v>30</v>
      </c>
      <c r="K8" s="6"/>
      <c r="L8" s="22">
        <v>144</v>
      </c>
      <c r="M8" s="22">
        <v>81</v>
      </c>
      <c r="N8" s="13">
        <f t="shared" si="8"/>
        <v>225</v>
      </c>
      <c r="O8" s="13">
        <f t="shared" si="9"/>
        <v>375</v>
      </c>
    </row>
    <row r="9" spans="1:15" ht="14.25" customHeight="1" x14ac:dyDescent="0.45">
      <c r="A9" s="188" t="s">
        <v>60</v>
      </c>
      <c r="B9" s="49">
        <v>2</v>
      </c>
      <c r="C9" s="15">
        <f t="shared" si="10"/>
        <v>20</v>
      </c>
      <c r="D9" s="22">
        <f t="shared" si="0"/>
        <v>20</v>
      </c>
      <c r="E9" s="14"/>
      <c r="F9" s="22">
        <f t="shared" si="1"/>
        <v>30</v>
      </c>
      <c r="G9" s="22">
        <f t="shared" si="2"/>
        <v>70</v>
      </c>
      <c r="H9" s="13">
        <f t="shared" si="3"/>
        <v>100</v>
      </c>
      <c r="I9" s="22">
        <f t="shared" si="4"/>
        <v>20</v>
      </c>
      <c r="J9" s="22">
        <f t="shared" si="5"/>
        <v>20</v>
      </c>
      <c r="K9" s="6"/>
      <c r="L9" s="22">
        <f t="shared" si="6"/>
        <v>45</v>
      </c>
      <c r="M9" s="22">
        <f t="shared" si="7"/>
        <v>105</v>
      </c>
      <c r="N9" s="13">
        <f t="shared" si="8"/>
        <v>150</v>
      </c>
      <c r="O9" s="13">
        <f t="shared" si="9"/>
        <v>250</v>
      </c>
    </row>
    <row r="10" spans="1:15" ht="14.25" customHeight="1" x14ac:dyDescent="0.45">
      <c r="A10" s="188" t="s">
        <v>23</v>
      </c>
      <c r="B10" s="49">
        <v>2</v>
      </c>
      <c r="C10" s="15">
        <f t="shared" si="10"/>
        <v>20</v>
      </c>
      <c r="D10" s="22">
        <f t="shared" si="0"/>
        <v>20</v>
      </c>
      <c r="E10" s="22"/>
      <c r="F10" s="22">
        <f t="shared" si="1"/>
        <v>30</v>
      </c>
      <c r="G10" s="22">
        <f t="shared" si="2"/>
        <v>70</v>
      </c>
      <c r="H10" s="13">
        <f t="shared" si="3"/>
        <v>100</v>
      </c>
      <c r="I10" s="22">
        <f t="shared" si="4"/>
        <v>20</v>
      </c>
      <c r="J10" s="22">
        <f t="shared" si="5"/>
        <v>20</v>
      </c>
      <c r="K10" s="22"/>
      <c r="L10" s="22">
        <f t="shared" si="6"/>
        <v>45</v>
      </c>
      <c r="M10" s="22">
        <f t="shared" si="7"/>
        <v>105</v>
      </c>
      <c r="N10" s="13">
        <f t="shared" si="8"/>
        <v>150</v>
      </c>
      <c r="O10" s="13">
        <f t="shared" si="9"/>
        <v>250</v>
      </c>
    </row>
    <row r="11" spans="1:15" ht="14.25" customHeight="1" x14ac:dyDescent="0.45">
      <c r="A11" s="188" t="s">
        <v>24</v>
      </c>
      <c r="B11" s="49">
        <v>2</v>
      </c>
      <c r="C11" s="15">
        <f t="shared" si="10"/>
        <v>20</v>
      </c>
      <c r="D11" s="22">
        <f t="shared" si="0"/>
        <v>20</v>
      </c>
      <c r="E11" s="14"/>
      <c r="F11" s="22">
        <v>100</v>
      </c>
      <c r="G11" s="22" t="s">
        <v>25</v>
      </c>
      <c r="H11" s="13">
        <f t="shared" si="3"/>
        <v>100</v>
      </c>
      <c r="I11" s="22">
        <f t="shared" si="4"/>
        <v>20</v>
      </c>
      <c r="J11" s="22">
        <f t="shared" si="5"/>
        <v>20</v>
      </c>
      <c r="K11" s="6"/>
      <c r="L11" s="22">
        <v>150</v>
      </c>
      <c r="M11" s="22" t="s">
        <v>25</v>
      </c>
      <c r="N11" s="13">
        <f t="shared" si="8"/>
        <v>150</v>
      </c>
      <c r="O11" s="13">
        <f t="shared" si="9"/>
        <v>250</v>
      </c>
    </row>
    <row r="12" spans="1:15" ht="14.25" customHeight="1" x14ac:dyDescent="0.45">
      <c r="A12" s="188" t="s">
        <v>61</v>
      </c>
      <c r="B12" s="49">
        <v>0</v>
      </c>
      <c r="C12" s="15">
        <f t="shared" si="10"/>
        <v>0</v>
      </c>
      <c r="D12" s="22">
        <f t="shared" si="0"/>
        <v>0</v>
      </c>
      <c r="E12" s="14"/>
      <c r="F12" s="22">
        <f t="shared" si="1"/>
        <v>0</v>
      </c>
      <c r="G12" s="22">
        <f t="shared" si="2"/>
        <v>0</v>
      </c>
      <c r="H12" s="13">
        <f t="shared" si="3"/>
        <v>0</v>
      </c>
      <c r="I12" s="22">
        <f t="shared" si="4"/>
        <v>0</v>
      </c>
      <c r="J12" s="22">
        <f t="shared" si="5"/>
        <v>0</v>
      </c>
      <c r="K12" s="6"/>
      <c r="L12" s="22">
        <f t="shared" si="6"/>
        <v>0</v>
      </c>
      <c r="M12" s="22">
        <f t="shared" si="7"/>
        <v>0</v>
      </c>
      <c r="N12" s="13">
        <f t="shared" si="8"/>
        <v>0</v>
      </c>
      <c r="O12" s="13">
        <f t="shared" si="9"/>
        <v>0</v>
      </c>
    </row>
    <row r="13" spans="1:15" ht="14.25" customHeight="1" x14ac:dyDescent="0.45">
      <c r="A13" s="188" t="s">
        <v>26</v>
      </c>
      <c r="B13" s="49">
        <v>2</v>
      </c>
      <c r="C13" s="15">
        <f t="shared" si="10"/>
        <v>20</v>
      </c>
      <c r="D13" s="22">
        <f t="shared" si="0"/>
        <v>20</v>
      </c>
      <c r="E13" s="14"/>
      <c r="F13" s="22">
        <v>100</v>
      </c>
      <c r="G13" s="22" t="s">
        <v>25</v>
      </c>
      <c r="H13" s="13">
        <f t="shared" si="3"/>
        <v>100</v>
      </c>
      <c r="I13" s="22">
        <f t="shared" si="4"/>
        <v>20</v>
      </c>
      <c r="J13" s="22">
        <f t="shared" si="5"/>
        <v>20</v>
      </c>
      <c r="K13" s="6"/>
      <c r="L13" s="22">
        <v>150</v>
      </c>
      <c r="M13" s="22" t="s">
        <v>25</v>
      </c>
      <c r="N13" s="13">
        <f t="shared" si="8"/>
        <v>150</v>
      </c>
      <c r="O13" s="13">
        <f t="shared" si="9"/>
        <v>250</v>
      </c>
    </row>
    <row r="14" spans="1:15" ht="14.25" customHeight="1" x14ac:dyDescent="0.45">
      <c r="A14" s="188" t="s">
        <v>28</v>
      </c>
      <c r="B14" s="49">
        <v>4</v>
      </c>
      <c r="C14" s="15">
        <f t="shared" si="10"/>
        <v>40</v>
      </c>
      <c r="D14" s="22">
        <f t="shared" si="0"/>
        <v>40</v>
      </c>
      <c r="E14" s="22"/>
      <c r="F14" s="22">
        <v>130</v>
      </c>
      <c r="G14" s="22">
        <v>70</v>
      </c>
      <c r="H14" s="13">
        <f t="shared" si="3"/>
        <v>200</v>
      </c>
      <c r="I14" s="22">
        <f t="shared" si="4"/>
        <v>40</v>
      </c>
      <c r="J14" s="22">
        <f t="shared" si="5"/>
        <v>40</v>
      </c>
      <c r="K14" s="22"/>
      <c r="L14" s="22">
        <v>195</v>
      </c>
      <c r="M14" s="22">
        <v>105</v>
      </c>
      <c r="N14" s="13">
        <f t="shared" si="8"/>
        <v>300</v>
      </c>
      <c r="O14" s="13">
        <f t="shared" si="9"/>
        <v>500</v>
      </c>
    </row>
    <row r="15" spans="1:15" ht="14.25" customHeight="1" x14ac:dyDescent="0.45">
      <c r="A15" s="188" t="s">
        <v>29</v>
      </c>
      <c r="B15" s="49">
        <v>6</v>
      </c>
      <c r="C15" s="15">
        <f t="shared" si="10"/>
        <v>60</v>
      </c>
      <c r="D15" s="22">
        <f t="shared" si="0"/>
        <v>60</v>
      </c>
      <c r="E15" s="22"/>
      <c r="F15" s="22">
        <f t="shared" si="1"/>
        <v>90</v>
      </c>
      <c r="G15" s="22">
        <f t="shared" si="2"/>
        <v>210</v>
      </c>
      <c r="H15" s="13">
        <f t="shared" si="3"/>
        <v>300</v>
      </c>
      <c r="I15" s="22">
        <f t="shared" si="4"/>
        <v>60</v>
      </c>
      <c r="J15" s="22">
        <f t="shared" si="5"/>
        <v>60</v>
      </c>
      <c r="K15" s="22"/>
      <c r="L15" s="22">
        <f t="shared" si="6"/>
        <v>135</v>
      </c>
      <c r="M15" s="22">
        <f t="shared" si="7"/>
        <v>315</v>
      </c>
      <c r="N15" s="13">
        <f t="shared" si="8"/>
        <v>450</v>
      </c>
      <c r="O15" s="13">
        <f t="shared" si="9"/>
        <v>750</v>
      </c>
    </row>
    <row r="16" spans="1:15" ht="14.25" customHeight="1" x14ac:dyDescent="0.45">
      <c r="A16" s="188" t="s">
        <v>104</v>
      </c>
      <c r="B16" s="49">
        <v>2</v>
      </c>
      <c r="C16" s="55">
        <f t="shared" si="10"/>
        <v>20</v>
      </c>
      <c r="D16" s="18">
        <f t="shared" si="0"/>
        <v>20</v>
      </c>
      <c r="E16" s="18"/>
      <c r="F16" s="22">
        <v>100</v>
      </c>
      <c r="G16" s="18" t="s">
        <v>25</v>
      </c>
      <c r="H16" s="42">
        <f t="shared" si="3"/>
        <v>100</v>
      </c>
      <c r="I16" s="18">
        <f t="shared" si="4"/>
        <v>20</v>
      </c>
      <c r="J16" s="18">
        <f t="shared" si="5"/>
        <v>20</v>
      </c>
      <c r="K16" s="18"/>
      <c r="L16" s="22">
        <v>150</v>
      </c>
      <c r="M16" s="18" t="s">
        <v>25</v>
      </c>
      <c r="N16" s="42">
        <f t="shared" si="8"/>
        <v>150</v>
      </c>
      <c r="O16" s="42">
        <f t="shared" si="9"/>
        <v>250</v>
      </c>
    </row>
    <row r="17" spans="1:15" ht="14.25" customHeight="1" x14ac:dyDescent="0.45">
      <c r="A17" s="57"/>
      <c r="B17" s="57"/>
      <c r="C17" s="57"/>
      <c r="D17" s="57"/>
      <c r="E17" s="57"/>
      <c r="F17" s="31"/>
      <c r="G17" s="36"/>
      <c r="H17" s="148"/>
      <c r="I17" s="36"/>
      <c r="J17" s="36"/>
      <c r="K17" s="36"/>
      <c r="L17" s="31"/>
      <c r="M17" s="36"/>
      <c r="N17" s="148"/>
      <c r="O17" s="60"/>
    </row>
    <row r="18" spans="1:15" ht="14.25" customHeight="1" x14ac:dyDescent="0.45">
      <c r="A18" s="57"/>
      <c r="B18" s="57"/>
      <c r="C18" s="57"/>
      <c r="D18" s="57"/>
      <c r="E18" s="57"/>
      <c r="F18" s="34"/>
      <c r="G18" s="57"/>
      <c r="H18" s="58"/>
      <c r="I18" s="57"/>
      <c r="J18" s="57"/>
      <c r="K18" s="57"/>
      <c r="L18" s="34"/>
      <c r="M18" s="57"/>
      <c r="N18" s="59"/>
      <c r="O18" s="60"/>
    </row>
    <row r="19" spans="1:15" ht="14.25" customHeight="1" x14ac:dyDescent="0.45">
      <c r="A19" s="61"/>
      <c r="B19" s="57"/>
      <c r="C19" s="57"/>
      <c r="D19" s="57"/>
      <c r="E19" s="57"/>
      <c r="F19" s="62"/>
      <c r="G19" s="62"/>
      <c r="H19" s="63"/>
      <c r="I19" s="57"/>
      <c r="J19" s="57"/>
      <c r="K19" s="57"/>
      <c r="L19" s="62"/>
      <c r="M19" s="62"/>
      <c r="N19" s="59"/>
      <c r="O19" s="58"/>
    </row>
    <row r="20" spans="1:15" ht="14.25" customHeight="1" x14ac:dyDescent="0.45">
      <c r="A20" s="61"/>
      <c r="B20" s="57"/>
      <c r="C20" s="57"/>
      <c r="D20" s="57"/>
      <c r="E20" s="57"/>
      <c r="F20" s="62"/>
      <c r="G20" s="62"/>
      <c r="H20" s="63"/>
      <c r="I20" s="57"/>
      <c r="J20" s="57"/>
      <c r="K20" s="57"/>
      <c r="L20" s="62"/>
      <c r="M20" s="62"/>
      <c r="N20" s="59"/>
      <c r="O20" s="58"/>
    </row>
    <row r="21" spans="1:15" ht="14.25" customHeight="1" x14ac:dyDescent="0.45">
      <c r="A21" s="5" t="s">
        <v>18</v>
      </c>
      <c r="B21" s="21">
        <f>SUM(B3:B18)</f>
        <v>32</v>
      </c>
      <c r="C21" s="21" t="s">
        <v>25</v>
      </c>
      <c r="D21" s="21" t="s">
        <v>25</v>
      </c>
      <c r="E21" s="21"/>
      <c r="F21" s="21" t="s">
        <v>25</v>
      </c>
      <c r="G21" s="21" t="s">
        <v>25</v>
      </c>
      <c r="H21" s="21">
        <f>SUM(H3:H18)</f>
        <v>1600</v>
      </c>
      <c r="I21" s="21" t="s">
        <v>25</v>
      </c>
      <c r="J21" s="21" t="s">
        <v>25</v>
      </c>
      <c r="K21" s="21"/>
      <c r="L21" s="21" t="s">
        <v>25</v>
      </c>
      <c r="M21" s="21" t="s">
        <v>25</v>
      </c>
      <c r="N21" s="21">
        <f>SUM(N3:N18)</f>
        <v>2400</v>
      </c>
      <c r="O21" s="21">
        <f>SUM(O3:O18)</f>
        <v>4000</v>
      </c>
    </row>
    <row r="22" spans="1:15" ht="14.25" customHeight="1" x14ac:dyDescent="0.45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f>+N21+H21</f>
        <v>4000</v>
      </c>
    </row>
    <row r="23" spans="1:15" ht="14.25" customHeight="1" x14ac:dyDescent="0.45">
      <c r="D23" s="10"/>
      <c r="E23" s="10"/>
      <c r="F23" s="11"/>
      <c r="G23" s="10"/>
      <c r="H23" s="11"/>
      <c r="I23" s="27"/>
      <c r="J23" s="10"/>
      <c r="K23" s="10"/>
      <c r="M23" s="10"/>
      <c r="N23" s="10"/>
      <c r="O23" s="27"/>
    </row>
    <row r="24" spans="1:15" ht="14.25" customHeight="1" x14ac:dyDescent="0.45"/>
    <row r="25" spans="1:15" ht="14.25" customHeight="1" x14ac:dyDescent="0.45"/>
    <row r="26" spans="1:15" ht="14.25" customHeight="1" x14ac:dyDescent="0.45"/>
    <row r="27" spans="1:15" ht="14.25" customHeight="1" x14ac:dyDescent="0.45"/>
    <row r="28" spans="1:15" ht="14.25" customHeight="1" x14ac:dyDescent="0.45"/>
    <row r="29" spans="1:15" ht="14.25" customHeight="1" x14ac:dyDescent="0.45"/>
    <row r="30" spans="1:15" ht="14.25" customHeight="1" x14ac:dyDescent="0.45"/>
    <row r="31" spans="1:15" ht="14.25" customHeight="1" x14ac:dyDescent="0.45"/>
    <row r="32" spans="1:15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25"/>
  <sheetViews>
    <sheetView workbookViewId="0">
      <selection activeCell="M11" sqref="M11"/>
    </sheetView>
  </sheetViews>
  <sheetFormatPr defaultRowHeight="14.25" x14ac:dyDescent="0.45"/>
  <cols>
    <col min="1" max="1" width="43.3984375" customWidth="1"/>
    <col min="5" max="5" width="2.73046875" customWidth="1"/>
    <col min="11" max="11" width="3.265625" customWidth="1"/>
  </cols>
  <sheetData>
    <row r="1" spans="1:15" ht="48" customHeight="1" x14ac:dyDescent="0.45">
      <c r="A1" s="150" t="s">
        <v>181</v>
      </c>
      <c r="B1" s="22" t="s">
        <v>5</v>
      </c>
      <c r="C1" s="22" t="s">
        <v>6</v>
      </c>
      <c r="D1" s="22" t="s">
        <v>7</v>
      </c>
      <c r="E1" s="46"/>
      <c r="F1" s="270"/>
      <c r="G1" s="270"/>
      <c r="H1" s="271"/>
      <c r="I1" s="22" t="s">
        <v>11</v>
      </c>
      <c r="J1" s="22" t="s">
        <v>12</v>
      </c>
      <c r="K1" s="46"/>
      <c r="L1" s="270"/>
      <c r="M1" s="270"/>
      <c r="N1" s="271"/>
      <c r="O1" s="13" t="s">
        <v>52</v>
      </c>
    </row>
    <row r="2" spans="1:15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3" t="s">
        <v>19</v>
      </c>
    </row>
    <row r="3" spans="1:15" x14ac:dyDescent="0.45">
      <c r="A3" s="51" t="s">
        <v>20</v>
      </c>
      <c r="B3" s="87">
        <v>2</v>
      </c>
      <c r="C3" s="22">
        <f>+B3*10</f>
        <v>20</v>
      </c>
      <c r="D3" s="22">
        <f>+B3*10</f>
        <v>20</v>
      </c>
      <c r="E3" s="22"/>
      <c r="F3" s="22">
        <f>+H3*30/100</f>
        <v>30</v>
      </c>
      <c r="G3" s="22">
        <f>+H3*70/100</f>
        <v>70</v>
      </c>
      <c r="H3" s="13">
        <f>+O3*40/100</f>
        <v>100</v>
      </c>
      <c r="I3" s="22">
        <f>+B3*10</f>
        <v>20</v>
      </c>
      <c r="J3" s="22">
        <f>+B3*10</f>
        <v>20</v>
      </c>
      <c r="K3" s="22"/>
      <c r="L3" s="22">
        <f>+N3*30/100</f>
        <v>45</v>
      </c>
      <c r="M3" s="22">
        <f>+N3*70/100</f>
        <v>105</v>
      </c>
      <c r="N3" s="13">
        <f>+O3*60/100</f>
        <v>150</v>
      </c>
      <c r="O3" s="13">
        <f>+B3*125</f>
        <v>250</v>
      </c>
    </row>
    <row r="4" spans="1:15" x14ac:dyDescent="0.45">
      <c r="A4" s="50" t="s">
        <v>182</v>
      </c>
      <c r="B4" s="77">
        <v>2</v>
      </c>
      <c r="C4" s="15">
        <f>+B4*10</f>
        <v>20</v>
      </c>
      <c r="D4" s="22">
        <f t="shared" ref="D4:D15" si="0">+B4*10</f>
        <v>20</v>
      </c>
      <c r="E4" s="14"/>
      <c r="F4" s="22">
        <f t="shared" ref="F4:F15" si="1">+H4*30/100</f>
        <v>30</v>
      </c>
      <c r="G4" s="22">
        <f t="shared" ref="G4:G15" si="2">+H4*70/100</f>
        <v>70</v>
      </c>
      <c r="H4" s="13">
        <f t="shared" ref="H4:H15" si="3">+O4*40/100</f>
        <v>100</v>
      </c>
      <c r="I4" s="22">
        <f t="shared" ref="I4:I15" si="4">+B4*10</f>
        <v>20</v>
      </c>
      <c r="J4" s="22">
        <f t="shared" ref="J4:J15" si="5">+B4*10</f>
        <v>20</v>
      </c>
      <c r="K4" s="6"/>
      <c r="L4" s="22">
        <f t="shared" ref="L4:L15" si="6">+N4*30/100</f>
        <v>45</v>
      </c>
      <c r="M4" s="22">
        <f t="shared" ref="M4:M15" si="7">+N4*70/100</f>
        <v>105</v>
      </c>
      <c r="N4" s="13">
        <f t="shared" ref="N4:N15" si="8">+O4*60/100</f>
        <v>150</v>
      </c>
      <c r="O4" s="13">
        <f t="shared" ref="O4:O15" si="9">+B4*125</f>
        <v>250</v>
      </c>
    </row>
    <row r="5" spans="1:15" x14ac:dyDescent="0.45">
      <c r="A5" s="51" t="s">
        <v>21</v>
      </c>
      <c r="B5" s="87">
        <v>2</v>
      </c>
      <c r="C5" s="15">
        <f t="shared" ref="C5:C15" si="10">+B5*10</f>
        <v>20</v>
      </c>
      <c r="D5" s="22">
        <f t="shared" si="0"/>
        <v>20</v>
      </c>
      <c r="E5" s="14"/>
      <c r="F5" s="22">
        <v>65</v>
      </c>
      <c r="G5" s="22">
        <v>35</v>
      </c>
      <c r="H5" s="13">
        <f t="shared" si="3"/>
        <v>100</v>
      </c>
      <c r="I5" s="22">
        <f t="shared" si="4"/>
        <v>20</v>
      </c>
      <c r="J5" s="22">
        <f t="shared" si="5"/>
        <v>20</v>
      </c>
      <c r="K5" s="6"/>
      <c r="L5" s="22">
        <v>98</v>
      </c>
      <c r="M5" s="22">
        <v>52</v>
      </c>
      <c r="N5" s="13">
        <f t="shared" si="8"/>
        <v>150</v>
      </c>
      <c r="O5" s="13">
        <f t="shared" si="9"/>
        <v>250</v>
      </c>
    </row>
    <row r="6" spans="1:15" x14ac:dyDescent="0.45">
      <c r="A6" s="50" t="s">
        <v>183</v>
      </c>
      <c r="B6" s="77">
        <v>2</v>
      </c>
      <c r="C6" s="15">
        <f t="shared" si="10"/>
        <v>20</v>
      </c>
      <c r="D6" s="22">
        <f t="shared" si="0"/>
        <v>20</v>
      </c>
      <c r="E6" s="14"/>
      <c r="F6" s="22">
        <f t="shared" si="1"/>
        <v>30</v>
      </c>
      <c r="G6" s="22">
        <f t="shared" si="2"/>
        <v>70</v>
      </c>
      <c r="H6" s="13">
        <f t="shared" si="3"/>
        <v>100</v>
      </c>
      <c r="I6" s="22">
        <f t="shared" si="4"/>
        <v>20</v>
      </c>
      <c r="J6" s="22">
        <f t="shared" si="5"/>
        <v>20</v>
      </c>
      <c r="K6" s="6"/>
      <c r="L6" s="22">
        <f t="shared" si="6"/>
        <v>45</v>
      </c>
      <c r="M6" s="22">
        <f t="shared" si="7"/>
        <v>105</v>
      </c>
      <c r="N6" s="13">
        <f t="shared" si="8"/>
        <v>150</v>
      </c>
      <c r="O6" s="13">
        <f t="shared" si="9"/>
        <v>250</v>
      </c>
    </row>
    <row r="7" spans="1:15" x14ac:dyDescent="0.45">
      <c r="A7" s="50" t="s">
        <v>22</v>
      </c>
      <c r="B7" s="88">
        <v>2</v>
      </c>
      <c r="C7" s="15">
        <f t="shared" si="10"/>
        <v>20</v>
      </c>
      <c r="D7" s="22">
        <f t="shared" si="0"/>
        <v>20</v>
      </c>
      <c r="E7" s="22"/>
      <c r="F7" s="22">
        <v>65</v>
      </c>
      <c r="G7" s="22">
        <v>35</v>
      </c>
      <c r="H7" s="13">
        <f t="shared" si="3"/>
        <v>100</v>
      </c>
      <c r="I7" s="22">
        <f t="shared" si="4"/>
        <v>20</v>
      </c>
      <c r="J7" s="22">
        <f t="shared" si="5"/>
        <v>20</v>
      </c>
      <c r="K7" s="22"/>
      <c r="L7" s="22">
        <v>98</v>
      </c>
      <c r="M7" s="22">
        <v>52</v>
      </c>
      <c r="N7" s="13">
        <f t="shared" si="8"/>
        <v>150</v>
      </c>
      <c r="O7" s="13">
        <f t="shared" si="9"/>
        <v>250</v>
      </c>
    </row>
    <row r="8" spans="1:15" x14ac:dyDescent="0.45">
      <c r="A8" s="50" t="s">
        <v>23</v>
      </c>
      <c r="B8" s="88">
        <v>1</v>
      </c>
      <c r="C8" s="15">
        <f t="shared" si="10"/>
        <v>10</v>
      </c>
      <c r="D8" s="22">
        <f t="shared" si="0"/>
        <v>10</v>
      </c>
      <c r="E8" s="14"/>
      <c r="F8" s="22">
        <f t="shared" si="1"/>
        <v>15</v>
      </c>
      <c r="G8" s="22">
        <f t="shared" si="2"/>
        <v>35</v>
      </c>
      <c r="H8" s="13">
        <f t="shared" si="3"/>
        <v>50</v>
      </c>
      <c r="I8" s="22">
        <f t="shared" si="4"/>
        <v>10</v>
      </c>
      <c r="J8" s="22">
        <f t="shared" si="5"/>
        <v>10</v>
      </c>
      <c r="K8" s="6"/>
      <c r="L8" s="22">
        <f t="shared" si="6"/>
        <v>22.5</v>
      </c>
      <c r="M8" s="22">
        <f t="shared" si="7"/>
        <v>52.5</v>
      </c>
      <c r="N8" s="13">
        <f t="shared" si="8"/>
        <v>75</v>
      </c>
      <c r="O8" s="13">
        <f t="shared" si="9"/>
        <v>125</v>
      </c>
    </row>
    <row r="9" spans="1:15" x14ac:dyDescent="0.45">
      <c r="A9" s="51" t="s">
        <v>24</v>
      </c>
      <c r="B9" s="89">
        <v>2</v>
      </c>
      <c r="C9" s="15">
        <f t="shared" si="10"/>
        <v>20</v>
      </c>
      <c r="D9" s="22">
        <f t="shared" si="0"/>
        <v>20</v>
      </c>
      <c r="E9" s="14"/>
      <c r="F9" s="22">
        <v>100</v>
      </c>
      <c r="G9" s="22" t="s">
        <v>25</v>
      </c>
      <c r="H9" s="13">
        <f t="shared" si="3"/>
        <v>100</v>
      </c>
      <c r="I9" s="22">
        <f t="shared" si="4"/>
        <v>20</v>
      </c>
      <c r="J9" s="22">
        <f t="shared" si="5"/>
        <v>20</v>
      </c>
      <c r="K9" s="6"/>
      <c r="L9" s="22">
        <v>150</v>
      </c>
      <c r="M9" s="22"/>
      <c r="N9" s="13">
        <f t="shared" si="8"/>
        <v>150</v>
      </c>
      <c r="O9" s="13">
        <f t="shared" si="9"/>
        <v>250</v>
      </c>
    </row>
    <row r="10" spans="1:15" x14ac:dyDescent="0.45">
      <c r="A10" s="50" t="s">
        <v>26</v>
      </c>
      <c r="B10" s="88">
        <v>2</v>
      </c>
      <c r="C10" s="15">
        <f t="shared" si="10"/>
        <v>20</v>
      </c>
      <c r="D10" s="22">
        <f t="shared" si="0"/>
        <v>20</v>
      </c>
      <c r="E10" s="14"/>
      <c r="F10" s="22">
        <v>100</v>
      </c>
      <c r="G10" s="22" t="s">
        <v>25</v>
      </c>
      <c r="H10" s="13">
        <f t="shared" si="3"/>
        <v>100</v>
      </c>
      <c r="I10" s="22">
        <f t="shared" si="4"/>
        <v>20</v>
      </c>
      <c r="J10" s="22">
        <f t="shared" si="5"/>
        <v>20</v>
      </c>
      <c r="K10" s="6"/>
      <c r="L10" s="22">
        <v>150</v>
      </c>
      <c r="M10" s="22" t="s">
        <v>25</v>
      </c>
      <c r="N10" s="13">
        <f t="shared" si="8"/>
        <v>150</v>
      </c>
      <c r="O10" s="13">
        <f t="shared" si="9"/>
        <v>250</v>
      </c>
    </row>
    <row r="11" spans="1:15" x14ac:dyDescent="0.45">
      <c r="A11" s="50" t="s">
        <v>27</v>
      </c>
      <c r="B11" s="88">
        <v>3</v>
      </c>
      <c r="C11" s="15">
        <f t="shared" si="10"/>
        <v>30</v>
      </c>
      <c r="D11" s="22">
        <f t="shared" si="0"/>
        <v>30</v>
      </c>
      <c r="E11" s="22"/>
      <c r="F11" s="22">
        <f t="shared" si="1"/>
        <v>45</v>
      </c>
      <c r="G11" s="22">
        <f t="shared" si="2"/>
        <v>105</v>
      </c>
      <c r="H11" s="13">
        <f t="shared" si="3"/>
        <v>150</v>
      </c>
      <c r="I11" s="22">
        <f t="shared" si="4"/>
        <v>30</v>
      </c>
      <c r="J11" s="22">
        <f t="shared" si="5"/>
        <v>30</v>
      </c>
      <c r="K11" s="22"/>
      <c r="L11" s="22">
        <f t="shared" si="6"/>
        <v>67.5</v>
      </c>
      <c r="M11" s="22">
        <f t="shared" si="7"/>
        <v>157.5</v>
      </c>
      <c r="N11" s="13">
        <f t="shared" si="8"/>
        <v>225</v>
      </c>
      <c r="O11" s="13">
        <f t="shared" si="9"/>
        <v>375</v>
      </c>
    </row>
    <row r="12" spans="1:15" x14ac:dyDescent="0.45">
      <c r="A12" s="50" t="s">
        <v>62</v>
      </c>
      <c r="B12" s="88">
        <v>4</v>
      </c>
      <c r="C12" s="15">
        <f t="shared" si="10"/>
        <v>40</v>
      </c>
      <c r="D12" s="22">
        <f t="shared" si="0"/>
        <v>40</v>
      </c>
      <c r="E12" s="14"/>
      <c r="F12" s="22">
        <v>130</v>
      </c>
      <c r="G12" s="22">
        <v>70</v>
      </c>
      <c r="H12" s="13">
        <f t="shared" si="3"/>
        <v>200</v>
      </c>
      <c r="I12" s="22">
        <f t="shared" si="4"/>
        <v>40</v>
      </c>
      <c r="J12" s="22">
        <f t="shared" si="5"/>
        <v>40</v>
      </c>
      <c r="K12" s="6"/>
      <c r="L12" s="22">
        <v>195</v>
      </c>
      <c r="M12" s="22">
        <v>105</v>
      </c>
      <c r="N12" s="13">
        <f t="shared" si="8"/>
        <v>300</v>
      </c>
      <c r="O12" s="13">
        <f t="shared" si="9"/>
        <v>500</v>
      </c>
    </row>
    <row r="13" spans="1:15" x14ac:dyDescent="0.45">
      <c r="A13" s="86" t="s">
        <v>117</v>
      </c>
      <c r="B13" s="90">
        <v>1</v>
      </c>
      <c r="C13" s="15">
        <f t="shared" si="10"/>
        <v>10</v>
      </c>
      <c r="D13" s="22">
        <f t="shared" si="0"/>
        <v>10</v>
      </c>
      <c r="E13" s="14"/>
      <c r="F13" s="22">
        <v>15</v>
      </c>
      <c r="G13" s="22">
        <v>35</v>
      </c>
      <c r="H13" s="13">
        <f t="shared" si="3"/>
        <v>50</v>
      </c>
      <c r="I13" s="22">
        <f t="shared" si="4"/>
        <v>10</v>
      </c>
      <c r="J13" s="22">
        <f t="shared" si="5"/>
        <v>10</v>
      </c>
      <c r="K13" s="6"/>
      <c r="L13" s="22">
        <v>23</v>
      </c>
      <c r="M13" s="22">
        <v>52</v>
      </c>
      <c r="N13" s="13">
        <f t="shared" si="8"/>
        <v>75</v>
      </c>
      <c r="O13" s="13">
        <f t="shared" si="9"/>
        <v>125</v>
      </c>
    </row>
    <row r="14" spans="1:15" x14ac:dyDescent="0.45">
      <c r="A14" s="86" t="s">
        <v>184</v>
      </c>
      <c r="B14" s="90">
        <v>7</v>
      </c>
      <c r="C14" s="15">
        <f t="shared" si="10"/>
        <v>70</v>
      </c>
      <c r="D14" s="22">
        <f t="shared" si="0"/>
        <v>70</v>
      </c>
      <c r="E14" s="14"/>
      <c r="F14" s="22">
        <f t="shared" si="1"/>
        <v>105</v>
      </c>
      <c r="G14" s="22">
        <f t="shared" si="2"/>
        <v>245</v>
      </c>
      <c r="H14" s="13">
        <f t="shared" si="3"/>
        <v>350</v>
      </c>
      <c r="I14" s="22">
        <f t="shared" si="4"/>
        <v>70</v>
      </c>
      <c r="J14" s="22">
        <f t="shared" si="5"/>
        <v>70</v>
      </c>
      <c r="K14" s="6"/>
      <c r="L14" s="22">
        <f t="shared" si="6"/>
        <v>157.5</v>
      </c>
      <c r="M14" s="22">
        <f t="shared" si="7"/>
        <v>367.5</v>
      </c>
      <c r="N14" s="13">
        <f t="shared" si="8"/>
        <v>525</v>
      </c>
      <c r="O14" s="13">
        <f t="shared" si="9"/>
        <v>875</v>
      </c>
    </row>
    <row r="15" spans="1:15" x14ac:dyDescent="0.45">
      <c r="A15" s="50" t="s">
        <v>29</v>
      </c>
      <c r="B15" s="88">
        <v>2</v>
      </c>
      <c r="C15" s="15">
        <f t="shared" si="10"/>
        <v>20</v>
      </c>
      <c r="D15" s="22">
        <f t="shared" si="0"/>
        <v>20</v>
      </c>
      <c r="E15" s="22"/>
      <c r="F15" s="22">
        <f t="shared" si="1"/>
        <v>30</v>
      </c>
      <c r="G15" s="22">
        <f t="shared" si="2"/>
        <v>70</v>
      </c>
      <c r="H15" s="13">
        <f t="shared" si="3"/>
        <v>100</v>
      </c>
      <c r="I15" s="22">
        <f t="shared" si="4"/>
        <v>20</v>
      </c>
      <c r="J15" s="22">
        <f t="shared" si="5"/>
        <v>20</v>
      </c>
      <c r="K15" s="22"/>
      <c r="L15" s="22">
        <f t="shared" si="6"/>
        <v>45</v>
      </c>
      <c r="M15" s="22">
        <f t="shared" si="7"/>
        <v>105</v>
      </c>
      <c r="N15" s="13">
        <f t="shared" si="8"/>
        <v>150</v>
      </c>
      <c r="O15" s="13">
        <f t="shared" si="9"/>
        <v>250</v>
      </c>
    </row>
    <row r="16" spans="1:15" x14ac:dyDescent="0.45">
      <c r="A16" s="188"/>
      <c r="B16" s="49"/>
      <c r="C16" s="66"/>
      <c r="D16" s="67"/>
      <c r="E16" s="67"/>
      <c r="F16" s="68"/>
      <c r="G16" s="68"/>
      <c r="H16" s="69"/>
      <c r="I16" s="67"/>
      <c r="J16" s="67"/>
      <c r="K16" s="67"/>
      <c r="L16" s="68"/>
      <c r="M16" s="68"/>
      <c r="N16" s="69"/>
      <c r="O16" s="70"/>
    </row>
    <row r="17" spans="1:15" x14ac:dyDescent="0.45">
      <c r="A17" s="188"/>
      <c r="B17" s="49"/>
      <c r="C17" s="66"/>
      <c r="D17" s="67"/>
      <c r="E17" s="67"/>
      <c r="F17" s="68"/>
      <c r="G17" s="68"/>
      <c r="H17" s="69"/>
      <c r="I17" s="67"/>
      <c r="J17" s="67"/>
      <c r="K17" s="67"/>
      <c r="L17" s="68"/>
      <c r="M17" s="68"/>
      <c r="N17" s="69"/>
      <c r="O17" s="70"/>
    </row>
    <row r="18" spans="1:15" x14ac:dyDescent="0.45">
      <c r="A18" s="189"/>
      <c r="B18" s="64"/>
      <c r="C18" s="91"/>
      <c r="D18" s="84"/>
      <c r="E18" s="84"/>
      <c r="F18" s="82"/>
      <c r="G18" s="82"/>
      <c r="H18" s="83"/>
      <c r="I18" s="84"/>
      <c r="J18" s="84"/>
      <c r="K18" s="84"/>
      <c r="L18" s="82"/>
      <c r="M18" s="82"/>
      <c r="N18" s="83"/>
      <c r="O18" s="85"/>
    </row>
    <row r="19" spans="1:15" x14ac:dyDescent="0.45">
      <c r="A19" s="57"/>
      <c r="B19" s="57"/>
      <c r="C19" s="57"/>
      <c r="D19" s="57"/>
      <c r="E19" s="57"/>
      <c r="F19" s="34"/>
      <c r="G19" s="57"/>
      <c r="H19" s="58"/>
      <c r="I19" s="57"/>
      <c r="J19" s="57"/>
      <c r="K19" s="57"/>
      <c r="L19" s="34"/>
      <c r="M19" s="57"/>
      <c r="N19" s="59"/>
      <c r="O19" s="60"/>
    </row>
    <row r="20" spans="1:15" x14ac:dyDescent="0.45">
      <c r="A20" s="57"/>
      <c r="B20" s="57"/>
      <c r="C20" s="57"/>
      <c r="D20" s="57"/>
      <c r="E20" s="57"/>
      <c r="F20" s="34"/>
      <c r="G20" s="57"/>
      <c r="H20" s="58"/>
      <c r="I20" s="57"/>
      <c r="J20" s="57"/>
      <c r="K20" s="57"/>
      <c r="L20" s="34"/>
      <c r="M20" s="57"/>
      <c r="N20" s="59"/>
      <c r="O20" s="60"/>
    </row>
    <row r="21" spans="1:15" x14ac:dyDescent="0.45">
      <c r="A21" s="61"/>
      <c r="B21" s="57"/>
      <c r="C21" s="57"/>
      <c r="D21" s="57"/>
      <c r="E21" s="57"/>
      <c r="F21" s="62"/>
      <c r="G21" s="62"/>
      <c r="H21" s="63"/>
      <c r="I21" s="57"/>
      <c r="J21" s="57"/>
      <c r="K21" s="57"/>
      <c r="L21" s="62"/>
      <c r="M21" s="62"/>
      <c r="N21" s="59"/>
      <c r="O21" s="58"/>
    </row>
    <row r="22" spans="1:15" x14ac:dyDescent="0.45">
      <c r="A22" s="61"/>
      <c r="B22" s="57"/>
      <c r="C22" s="57"/>
      <c r="D22" s="57"/>
      <c r="E22" s="57"/>
      <c r="F22" s="62"/>
      <c r="G22" s="62"/>
      <c r="H22" s="63"/>
      <c r="I22" s="57"/>
      <c r="J22" s="57"/>
      <c r="K22" s="57"/>
      <c r="L22" s="62"/>
      <c r="M22" s="62"/>
      <c r="N22" s="59"/>
      <c r="O22" s="58"/>
    </row>
    <row r="23" spans="1:15" x14ac:dyDescent="0.45">
      <c r="A23" s="5" t="s">
        <v>18</v>
      </c>
      <c r="B23" s="21">
        <f>SUM(B3:B20)</f>
        <v>32</v>
      </c>
      <c r="C23" s="21" t="s">
        <v>25</v>
      </c>
      <c r="D23" s="21" t="s">
        <v>25</v>
      </c>
      <c r="E23" s="21"/>
      <c r="F23" s="21" t="s">
        <v>25</v>
      </c>
      <c r="G23" s="21" t="s">
        <v>25</v>
      </c>
      <c r="H23" s="21">
        <f>SUM(H3:H20)</f>
        <v>1600</v>
      </c>
      <c r="I23" s="21" t="s">
        <v>25</v>
      </c>
      <c r="J23" s="21" t="s">
        <v>25</v>
      </c>
      <c r="K23" s="21"/>
      <c r="L23" s="21" t="s">
        <v>25</v>
      </c>
      <c r="M23" s="21" t="s">
        <v>25</v>
      </c>
      <c r="N23" s="21">
        <f>SUM(N3:N20)</f>
        <v>2400</v>
      </c>
      <c r="O23" s="21">
        <f>SUM(O3:O20)</f>
        <v>4000</v>
      </c>
    </row>
    <row r="24" spans="1:15" x14ac:dyDescent="0.45">
      <c r="A24" s="7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f>+N23+H23</f>
        <v>4000</v>
      </c>
    </row>
    <row r="25" spans="1:15" x14ac:dyDescent="0.45">
      <c r="D25" s="10"/>
      <c r="E25" s="10"/>
      <c r="F25" s="11"/>
      <c r="G25" s="10"/>
      <c r="H25" s="11"/>
      <c r="I25" s="27"/>
      <c r="J25" s="10"/>
      <c r="K25" s="10"/>
      <c r="M25" s="10"/>
      <c r="N25" s="10"/>
      <c r="O25" s="27"/>
    </row>
  </sheetData>
  <mergeCells count="2">
    <mergeCell ref="F1:H1"/>
    <mergeCell ref="L1:N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1011"/>
  <sheetViews>
    <sheetView showGridLines="0" workbookViewId="0"/>
  </sheetViews>
  <sheetFormatPr defaultColWidth="15.1328125" defaultRowHeight="15" customHeight="1" x14ac:dyDescent="0.45"/>
  <cols>
    <col min="1" max="1" width="35.3984375" customWidth="1"/>
    <col min="2" max="2" width="8.3984375" customWidth="1"/>
    <col min="3" max="4" width="6.73046875" customWidth="1"/>
    <col min="5" max="5" width="2.73046875" customWidth="1"/>
    <col min="6" max="10" width="6.73046875" customWidth="1"/>
    <col min="11" max="11" width="1.59765625" customWidth="1"/>
    <col min="12" max="14" width="6.73046875" customWidth="1"/>
    <col min="15" max="15" width="13.265625" customWidth="1"/>
    <col min="16" max="24" width="7.59765625" customWidth="1"/>
  </cols>
  <sheetData>
    <row r="1" spans="1:24" ht="62.25" customHeight="1" x14ac:dyDescent="0.45">
      <c r="A1" s="150" t="s">
        <v>185</v>
      </c>
      <c r="B1" s="22" t="s">
        <v>5</v>
      </c>
      <c r="C1" s="22" t="s">
        <v>6</v>
      </c>
      <c r="D1" s="22" t="s">
        <v>7</v>
      </c>
      <c r="E1" s="275" t="s">
        <v>64</v>
      </c>
      <c r="F1" s="270"/>
      <c r="G1" s="270"/>
      <c r="H1" s="271"/>
      <c r="I1" s="22" t="s">
        <v>11</v>
      </c>
      <c r="J1" s="22" t="s">
        <v>12</v>
      </c>
      <c r="K1" s="275" t="s">
        <v>65</v>
      </c>
      <c r="L1" s="270"/>
      <c r="M1" s="270"/>
      <c r="N1" s="271"/>
      <c r="O1" s="13" t="s">
        <v>66</v>
      </c>
    </row>
    <row r="2" spans="1:24" ht="50.25" customHeight="1" x14ac:dyDescent="0.45">
      <c r="A2" s="2" t="s">
        <v>14</v>
      </c>
      <c r="B2" s="22" t="s">
        <v>53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10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37</v>
      </c>
      <c r="O2" s="13" t="s">
        <v>19</v>
      </c>
    </row>
    <row r="3" spans="1:24" ht="14.25" customHeight="1" x14ac:dyDescent="0.45">
      <c r="A3" s="183" t="s">
        <v>20</v>
      </c>
      <c r="B3" s="31">
        <v>2</v>
      </c>
      <c r="C3" s="22">
        <f>+B3*10</f>
        <v>20</v>
      </c>
      <c r="D3" s="22">
        <f>+B3*10</f>
        <v>20</v>
      </c>
      <c r="E3" s="22"/>
      <c r="F3" s="22">
        <f>+H3*40/100</f>
        <v>40</v>
      </c>
      <c r="G3" s="22">
        <f>+H3*60/100</f>
        <v>60</v>
      </c>
      <c r="H3" s="13">
        <f>+O3*40/100</f>
        <v>100</v>
      </c>
      <c r="I3" s="22">
        <f t="shared" ref="I3:I14" si="0">+B3*10</f>
        <v>20</v>
      </c>
      <c r="J3" s="22">
        <f>+B3*10</f>
        <v>20</v>
      </c>
      <c r="K3" s="22"/>
      <c r="L3" s="22">
        <f>+M3*60/100</f>
        <v>54</v>
      </c>
      <c r="M3" s="13">
        <f>+N3*60/100</f>
        <v>90</v>
      </c>
      <c r="N3" s="13">
        <f>+O3*60/100</f>
        <v>150</v>
      </c>
      <c r="O3" s="13">
        <f>+B3*125</f>
        <v>250</v>
      </c>
    </row>
    <row r="4" spans="1:24" ht="14.25" customHeight="1" x14ac:dyDescent="0.45">
      <c r="A4" s="183" t="s">
        <v>21</v>
      </c>
      <c r="B4" s="31">
        <v>2</v>
      </c>
      <c r="C4" s="22">
        <f>+B4*10</f>
        <v>20</v>
      </c>
      <c r="D4" s="22">
        <f t="shared" ref="D4:D14" si="1">+B4*10</f>
        <v>20</v>
      </c>
      <c r="E4" s="6"/>
      <c r="F4" s="22">
        <f t="shared" ref="F4:F13" si="2">+H4*40/100</f>
        <v>40</v>
      </c>
      <c r="G4" s="22">
        <f t="shared" ref="G4:G13" si="3">+H4*60/100</f>
        <v>60</v>
      </c>
      <c r="H4" s="13">
        <f t="shared" ref="H4:H14" si="4">+O4*40/100</f>
        <v>100</v>
      </c>
      <c r="I4" s="22">
        <f t="shared" si="0"/>
        <v>20</v>
      </c>
      <c r="J4" s="22">
        <f t="shared" ref="J4:J14" si="5">+B4*10</f>
        <v>20</v>
      </c>
      <c r="K4" s="22"/>
      <c r="L4" s="22">
        <f t="shared" ref="L4:N14" si="6">+M4*60/100</f>
        <v>54</v>
      </c>
      <c r="M4" s="13">
        <f t="shared" si="6"/>
        <v>90</v>
      </c>
      <c r="N4" s="13">
        <f t="shared" si="6"/>
        <v>150</v>
      </c>
      <c r="O4" s="13">
        <f t="shared" ref="O4:O14" si="7">+B4*125</f>
        <v>250</v>
      </c>
      <c r="P4" s="3"/>
      <c r="Q4" s="3"/>
      <c r="R4" s="3"/>
      <c r="S4" s="3"/>
      <c r="T4" s="3"/>
      <c r="U4" s="3"/>
      <c r="V4" s="3"/>
      <c r="W4" s="3"/>
      <c r="X4" s="3"/>
    </row>
    <row r="5" spans="1:24" ht="14.25" customHeight="1" x14ac:dyDescent="0.45">
      <c r="A5" s="183" t="s">
        <v>22</v>
      </c>
      <c r="B5" s="31">
        <v>2</v>
      </c>
      <c r="C5" s="22">
        <f t="shared" ref="C5:C14" si="8">+B5*10</f>
        <v>20</v>
      </c>
      <c r="D5" s="22">
        <f t="shared" si="1"/>
        <v>20</v>
      </c>
      <c r="E5" s="6"/>
      <c r="F5" s="22">
        <f t="shared" si="2"/>
        <v>40</v>
      </c>
      <c r="G5" s="22">
        <f t="shared" si="3"/>
        <v>60</v>
      </c>
      <c r="H5" s="13">
        <f t="shared" si="4"/>
        <v>100</v>
      </c>
      <c r="I5" s="22">
        <f t="shared" si="0"/>
        <v>20</v>
      </c>
      <c r="J5" s="22">
        <f t="shared" si="5"/>
        <v>20</v>
      </c>
      <c r="K5" s="22"/>
      <c r="L5" s="22">
        <f t="shared" si="6"/>
        <v>54</v>
      </c>
      <c r="M5" s="13">
        <f t="shared" si="6"/>
        <v>90</v>
      </c>
      <c r="N5" s="13">
        <f t="shared" si="6"/>
        <v>150</v>
      </c>
      <c r="O5" s="13">
        <f t="shared" si="7"/>
        <v>250</v>
      </c>
    </row>
    <row r="6" spans="1:24" ht="14.25" customHeight="1" x14ac:dyDescent="0.45">
      <c r="A6" s="183" t="s">
        <v>23</v>
      </c>
      <c r="B6" s="31">
        <v>1</v>
      </c>
      <c r="C6" s="22">
        <f t="shared" si="8"/>
        <v>10</v>
      </c>
      <c r="D6" s="22">
        <f t="shared" si="1"/>
        <v>10</v>
      </c>
      <c r="E6" s="6"/>
      <c r="F6" s="22">
        <f t="shared" si="2"/>
        <v>20</v>
      </c>
      <c r="G6" s="22">
        <f t="shared" si="3"/>
        <v>30</v>
      </c>
      <c r="H6" s="13">
        <f t="shared" si="4"/>
        <v>50</v>
      </c>
      <c r="I6" s="22">
        <f t="shared" si="0"/>
        <v>10</v>
      </c>
      <c r="J6" s="22">
        <f t="shared" si="5"/>
        <v>10</v>
      </c>
      <c r="K6" s="22"/>
      <c r="L6" s="22">
        <f t="shared" si="6"/>
        <v>27</v>
      </c>
      <c r="M6" s="13">
        <f t="shared" si="6"/>
        <v>45</v>
      </c>
      <c r="N6" s="13">
        <f t="shared" si="6"/>
        <v>75</v>
      </c>
      <c r="O6" s="13">
        <f t="shared" si="7"/>
        <v>125</v>
      </c>
    </row>
    <row r="7" spans="1:24" ht="14.25" customHeight="1" x14ac:dyDescent="0.45">
      <c r="A7" s="183" t="s">
        <v>24</v>
      </c>
      <c r="B7" s="31">
        <v>2</v>
      </c>
      <c r="C7" s="22">
        <f t="shared" si="8"/>
        <v>20</v>
      </c>
      <c r="D7" s="22">
        <f t="shared" si="1"/>
        <v>20</v>
      </c>
      <c r="E7" s="22"/>
      <c r="F7" s="22">
        <f t="shared" si="2"/>
        <v>40</v>
      </c>
      <c r="G7" s="22">
        <f t="shared" si="3"/>
        <v>60</v>
      </c>
      <c r="H7" s="13">
        <f t="shared" si="4"/>
        <v>100</v>
      </c>
      <c r="I7" s="22">
        <f t="shared" si="0"/>
        <v>20</v>
      </c>
      <c r="J7" s="22">
        <f t="shared" si="5"/>
        <v>20</v>
      </c>
      <c r="K7" s="22"/>
      <c r="L7" s="22">
        <f t="shared" si="6"/>
        <v>54</v>
      </c>
      <c r="M7" s="13">
        <f t="shared" si="6"/>
        <v>90</v>
      </c>
      <c r="N7" s="13">
        <f t="shared" si="6"/>
        <v>150</v>
      </c>
      <c r="O7" s="13">
        <f t="shared" si="7"/>
        <v>250</v>
      </c>
      <c r="P7" s="3"/>
      <c r="Q7" s="3"/>
      <c r="R7" s="3"/>
      <c r="S7" s="3"/>
      <c r="T7" s="3"/>
      <c r="U7" s="3"/>
      <c r="V7" s="3"/>
      <c r="W7" s="3"/>
      <c r="X7" s="3"/>
    </row>
    <row r="8" spans="1:24" ht="14.25" customHeight="1" x14ac:dyDescent="0.45">
      <c r="A8" s="183" t="s">
        <v>186</v>
      </c>
      <c r="B8" s="31">
        <v>13</v>
      </c>
      <c r="C8" s="22">
        <f t="shared" si="8"/>
        <v>130</v>
      </c>
      <c r="D8" s="22">
        <f t="shared" si="1"/>
        <v>130</v>
      </c>
      <c r="E8" s="6"/>
      <c r="F8" s="22">
        <f t="shared" si="2"/>
        <v>260</v>
      </c>
      <c r="G8" s="22">
        <f t="shared" si="3"/>
        <v>390</v>
      </c>
      <c r="H8" s="13">
        <f t="shared" si="4"/>
        <v>650</v>
      </c>
      <c r="I8" s="22">
        <f t="shared" si="0"/>
        <v>130</v>
      </c>
      <c r="J8" s="22">
        <f t="shared" si="5"/>
        <v>130</v>
      </c>
      <c r="K8" s="22"/>
      <c r="L8" s="22">
        <f t="shared" si="6"/>
        <v>351</v>
      </c>
      <c r="M8" s="13">
        <f t="shared" si="6"/>
        <v>585</v>
      </c>
      <c r="N8" s="13">
        <f t="shared" si="6"/>
        <v>975</v>
      </c>
      <c r="O8" s="13">
        <f t="shared" si="7"/>
        <v>1625</v>
      </c>
    </row>
    <row r="9" spans="1:24" ht="14.25" customHeight="1" x14ac:dyDescent="0.45">
      <c r="A9" s="183" t="s">
        <v>26</v>
      </c>
      <c r="B9" s="31">
        <v>2</v>
      </c>
      <c r="C9" s="22">
        <f t="shared" si="8"/>
        <v>20</v>
      </c>
      <c r="D9" s="22">
        <f t="shared" si="1"/>
        <v>20</v>
      </c>
      <c r="E9" s="6"/>
      <c r="F9" s="22">
        <f t="shared" si="2"/>
        <v>40</v>
      </c>
      <c r="G9" s="22">
        <f t="shared" si="3"/>
        <v>60</v>
      </c>
      <c r="H9" s="13">
        <f t="shared" si="4"/>
        <v>100</v>
      </c>
      <c r="I9" s="22">
        <f t="shared" si="0"/>
        <v>20</v>
      </c>
      <c r="J9" s="22">
        <f t="shared" si="5"/>
        <v>20</v>
      </c>
      <c r="K9" s="22"/>
      <c r="L9" s="22">
        <f t="shared" si="6"/>
        <v>54</v>
      </c>
      <c r="M9" s="13">
        <f t="shared" si="6"/>
        <v>90</v>
      </c>
      <c r="N9" s="13">
        <f t="shared" si="6"/>
        <v>150</v>
      </c>
      <c r="O9" s="13">
        <f t="shared" si="7"/>
        <v>250</v>
      </c>
    </row>
    <row r="10" spans="1:24" ht="14.25" customHeight="1" x14ac:dyDescent="0.45">
      <c r="A10" s="183" t="s">
        <v>27</v>
      </c>
      <c r="B10" s="31">
        <v>1</v>
      </c>
      <c r="C10" s="22">
        <f t="shared" si="8"/>
        <v>10</v>
      </c>
      <c r="D10" s="22">
        <f t="shared" si="1"/>
        <v>10</v>
      </c>
      <c r="E10" s="6"/>
      <c r="F10" s="22">
        <f t="shared" si="2"/>
        <v>20</v>
      </c>
      <c r="G10" s="22">
        <f t="shared" si="3"/>
        <v>30</v>
      </c>
      <c r="H10" s="13">
        <f t="shared" si="4"/>
        <v>50</v>
      </c>
      <c r="I10" s="22">
        <f t="shared" si="0"/>
        <v>10</v>
      </c>
      <c r="J10" s="22">
        <f t="shared" si="5"/>
        <v>10</v>
      </c>
      <c r="K10" s="22"/>
      <c r="L10" s="22">
        <f t="shared" si="6"/>
        <v>27</v>
      </c>
      <c r="M10" s="13">
        <f t="shared" si="6"/>
        <v>45</v>
      </c>
      <c r="N10" s="13">
        <f t="shared" si="6"/>
        <v>75</v>
      </c>
      <c r="O10" s="13">
        <f t="shared" si="7"/>
        <v>125</v>
      </c>
    </row>
    <row r="11" spans="1:24" ht="14.25" customHeight="1" x14ac:dyDescent="0.45">
      <c r="A11" s="183" t="s">
        <v>28</v>
      </c>
      <c r="B11" s="31">
        <v>3</v>
      </c>
      <c r="C11" s="22">
        <f t="shared" si="8"/>
        <v>30</v>
      </c>
      <c r="D11" s="22">
        <f t="shared" si="1"/>
        <v>30</v>
      </c>
      <c r="E11" s="22"/>
      <c r="F11" s="22">
        <f t="shared" si="2"/>
        <v>60</v>
      </c>
      <c r="G11" s="22">
        <f t="shared" si="3"/>
        <v>90</v>
      </c>
      <c r="H11" s="13">
        <f t="shared" si="4"/>
        <v>150</v>
      </c>
      <c r="I11" s="22">
        <f t="shared" si="0"/>
        <v>30</v>
      </c>
      <c r="J11" s="22">
        <f t="shared" si="5"/>
        <v>30</v>
      </c>
      <c r="K11" s="22"/>
      <c r="L11" s="22">
        <f t="shared" si="6"/>
        <v>81</v>
      </c>
      <c r="M11" s="13">
        <f t="shared" si="6"/>
        <v>135</v>
      </c>
      <c r="N11" s="13">
        <f t="shared" si="6"/>
        <v>225</v>
      </c>
      <c r="O11" s="13">
        <f t="shared" si="7"/>
        <v>375</v>
      </c>
    </row>
    <row r="12" spans="1:24" ht="14.25" customHeight="1" x14ac:dyDescent="0.45">
      <c r="A12" s="183" t="s">
        <v>29</v>
      </c>
      <c r="B12" s="31">
        <v>4</v>
      </c>
      <c r="C12" s="22">
        <f t="shared" si="8"/>
        <v>40</v>
      </c>
      <c r="D12" s="22">
        <f t="shared" si="1"/>
        <v>40</v>
      </c>
      <c r="E12" s="6"/>
      <c r="F12" s="22">
        <f t="shared" si="2"/>
        <v>80</v>
      </c>
      <c r="G12" s="22">
        <f t="shared" si="3"/>
        <v>120</v>
      </c>
      <c r="H12" s="13">
        <f t="shared" si="4"/>
        <v>200</v>
      </c>
      <c r="I12" s="22">
        <f t="shared" si="0"/>
        <v>40</v>
      </c>
      <c r="J12" s="22">
        <f t="shared" si="5"/>
        <v>40</v>
      </c>
      <c r="K12" s="22"/>
      <c r="L12" s="22">
        <f t="shared" si="6"/>
        <v>108</v>
      </c>
      <c r="M12" s="13">
        <f t="shared" si="6"/>
        <v>180</v>
      </c>
      <c r="N12" s="13">
        <f t="shared" si="6"/>
        <v>300</v>
      </c>
      <c r="O12" s="13">
        <f t="shared" si="7"/>
        <v>500</v>
      </c>
    </row>
    <row r="13" spans="1:24" ht="14.25" customHeight="1" x14ac:dyDescent="0.45">
      <c r="A13" s="154"/>
      <c r="C13" s="22">
        <f t="shared" si="8"/>
        <v>0</v>
      </c>
      <c r="D13" s="22">
        <f t="shared" si="1"/>
        <v>0</v>
      </c>
      <c r="E13" s="6"/>
      <c r="F13" s="22">
        <f t="shared" si="2"/>
        <v>0</v>
      </c>
      <c r="G13" s="22">
        <f t="shared" si="3"/>
        <v>0</v>
      </c>
      <c r="H13" s="13">
        <f t="shared" si="4"/>
        <v>0</v>
      </c>
      <c r="I13" s="22">
        <f t="shared" si="0"/>
        <v>0</v>
      </c>
      <c r="J13" s="22">
        <f t="shared" si="5"/>
        <v>0</v>
      </c>
      <c r="K13" s="22"/>
      <c r="L13" s="22">
        <f t="shared" si="6"/>
        <v>0</v>
      </c>
      <c r="M13" s="13">
        <f t="shared" si="6"/>
        <v>0</v>
      </c>
      <c r="N13" s="13">
        <f t="shared" si="6"/>
        <v>0</v>
      </c>
      <c r="O13" s="13">
        <f t="shared" si="7"/>
        <v>0</v>
      </c>
    </row>
    <row r="14" spans="1:24" ht="14.25" customHeight="1" x14ac:dyDescent="0.45">
      <c r="A14" s="2"/>
      <c r="B14" s="22"/>
      <c r="C14" s="22">
        <f t="shared" si="8"/>
        <v>0</v>
      </c>
      <c r="D14" s="22">
        <f t="shared" si="1"/>
        <v>0</v>
      </c>
      <c r="E14" s="6"/>
      <c r="F14" s="22">
        <f>+H14*30/100</f>
        <v>0</v>
      </c>
      <c r="G14" s="22">
        <f>+H14*70/100</f>
        <v>0</v>
      </c>
      <c r="H14" s="13">
        <f t="shared" si="4"/>
        <v>0</v>
      </c>
      <c r="I14" s="22">
        <f t="shared" si="0"/>
        <v>0</v>
      </c>
      <c r="J14" s="22">
        <f t="shared" si="5"/>
        <v>0</v>
      </c>
      <c r="K14" s="22"/>
      <c r="L14" s="22">
        <f>+M14*70/100</f>
        <v>0</v>
      </c>
      <c r="M14" s="13">
        <f t="shared" si="6"/>
        <v>0</v>
      </c>
      <c r="N14" s="13">
        <f t="shared" si="6"/>
        <v>0</v>
      </c>
      <c r="O14" s="13">
        <f t="shared" si="7"/>
        <v>0</v>
      </c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14.25" customHeight="1" x14ac:dyDescent="0.45">
      <c r="A15" s="113"/>
      <c r="B15" s="114"/>
      <c r="C15" s="114"/>
      <c r="D15" s="114"/>
      <c r="E15" s="114"/>
      <c r="F15" s="115"/>
      <c r="G15" s="116"/>
      <c r="H15" s="117"/>
      <c r="I15" s="114"/>
      <c r="J15" s="114"/>
      <c r="K15" s="116"/>
      <c r="L15" s="118"/>
      <c r="M15" s="116"/>
      <c r="N15" s="13"/>
      <c r="O15" s="13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14.25" customHeight="1" x14ac:dyDescent="0.45">
      <c r="A16" s="119"/>
      <c r="B16" s="114"/>
      <c r="C16" s="120"/>
      <c r="D16" s="120"/>
      <c r="E16" s="115"/>
      <c r="F16" s="121"/>
      <c r="G16" s="116"/>
      <c r="H16" s="117"/>
      <c r="I16" s="120"/>
      <c r="J16" s="120"/>
      <c r="K16" s="118"/>
      <c r="L16" s="118"/>
      <c r="M16" s="116"/>
      <c r="N16" s="13"/>
      <c r="O16" s="13"/>
      <c r="P16" s="29"/>
      <c r="Q16" s="29"/>
      <c r="R16" s="29"/>
      <c r="S16" s="29"/>
      <c r="T16" s="29"/>
      <c r="U16" s="29"/>
      <c r="V16" s="29"/>
      <c r="W16" s="29"/>
      <c r="X16" s="29"/>
    </row>
    <row r="17" spans="1:15" ht="14.25" customHeight="1" x14ac:dyDescent="0.45">
      <c r="A17" s="2"/>
      <c r="B17" s="22"/>
      <c r="C17" s="22"/>
      <c r="D17" s="22"/>
      <c r="E17" s="22"/>
      <c r="F17" s="22"/>
      <c r="G17" s="22"/>
      <c r="H17" s="13"/>
      <c r="I17" s="22"/>
      <c r="J17" s="22"/>
      <c r="K17" s="22"/>
      <c r="L17" s="22"/>
      <c r="M17" s="22"/>
      <c r="N17" s="13"/>
      <c r="O17" s="13"/>
    </row>
    <row r="18" spans="1:15" ht="14.25" customHeight="1" x14ac:dyDescent="0.45">
      <c r="A18" s="2"/>
      <c r="B18" s="22"/>
      <c r="C18" s="22"/>
      <c r="D18" s="22"/>
      <c r="E18" s="22"/>
      <c r="F18" s="22"/>
      <c r="G18" s="22"/>
      <c r="H18" s="13"/>
      <c r="I18" s="22"/>
      <c r="J18" s="22"/>
      <c r="K18" s="22"/>
      <c r="L18" s="22"/>
      <c r="M18" s="22"/>
      <c r="N18" s="13"/>
      <c r="O18" s="13"/>
    </row>
    <row r="19" spans="1:15" ht="14.25" customHeight="1" x14ac:dyDescent="0.45">
      <c r="A19" s="2"/>
      <c r="B19" s="22"/>
      <c r="C19" s="22"/>
      <c r="D19" s="22"/>
      <c r="E19" s="22"/>
      <c r="F19" s="22"/>
      <c r="G19" s="22"/>
      <c r="H19" s="13"/>
      <c r="I19" s="22"/>
      <c r="J19" s="22"/>
      <c r="K19" s="22"/>
      <c r="L19" s="22"/>
      <c r="M19" s="22"/>
      <c r="N19" s="13"/>
      <c r="O19" s="13"/>
    </row>
    <row r="20" spans="1:15" ht="14.25" customHeight="1" x14ac:dyDescent="0.45">
      <c r="A20" s="2"/>
      <c r="B20" s="22"/>
      <c r="C20" s="22"/>
      <c r="D20" s="22"/>
      <c r="E20" s="22"/>
      <c r="F20" s="22"/>
      <c r="G20" s="22"/>
      <c r="H20" s="13"/>
      <c r="I20" s="22"/>
      <c r="J20" s="22"/>
      <c r="K20" s="22"/>
      <c r="L20" s="22"/>
      <c r="M20" s="22"/>
      <c r="N20" s="13"/>
      <c r="O20" s="13"/>
    </row>
    <row r="21" spans="1:15" ht="14.25" customHeight="1" x14ac:dyDescent="0.45">
      <c r="A21" s="2"/>
      <c r="B21" s="22"/>
      <c r="C21" s="22"/>
      <c r="D21" s="22"/>
      <c r="E21" s="22"/>
      <c r="F21" s="22"/>
      <c r="G21" s="22"/>
      <c r="H21" s="13"/>
      <c r="I21" s="22"/>
      <c r="J21" s="22"/>
      <c r="K21" s="22"/>
      <c r="L21" s="22"/>
      <c r="M21" s="22"/>
      <c r="N21" s="13"/>
      <c r="O21" s="13"/>
    </row>
    <row r="22" spans="1:15" ht="14.25" customHeight="1" x14ac:dyDescent="0.45">
      <c r="A22" s="2"/>
      <c r="B22" s="22"/>
      <c r="C22" s="22"/>
      <c r="D22" s="22"/>
      <c r="E22" s="22"/>
      <c r="F22" s="22"/>
      <c r="G22" s="22"/>
      <c r="H22" s="13"/>
      <c r="I22" s="22"/>
      <c r="J22" s="22"/>
      <c r="K22" s="22"/>
      <c r="L22" s="22"/>
      <c r="M22" s="22"/>
      <c r="N22" s="13"/>
      <c r="O22" s="13"/>
    </row>
    <row r="23" spans="1:15" ht="14.25" customHeight="1" x14ac:dyDescent="0.45">
      <c r="A23" s="2"/>
      <c r="B23" s="22"/>
      <c r="C23" s="22"/>
      <c r="D23" s="22"/>
      <c r="E23" s="22"/>
      <c r="F23" s="22"/>
      <c r="G23" s="22"/>
      <c r="H23" s="13"/>
      <c r="I23" s="22"/>
      <c r="J23" s="22"/>
      <c r="K23" s="22"/>
      <c r="L23" s="22"/>
      <c r="M23" s="22"/>
      <c r="N23" s="13"/>
      <c r="O23" s="13"/>
    </row>
    <row r="24" spans="1:15" ht="14.25" customHeight="1" x14ac:dyDescent="0.45">
      <c r="A24" s="5" t="s">
        <v>18</v>
      </c>
      <c r="B24" s="21">
        <f t="shared" ref="B24:N24" si="9">SUM(B3:B23)</f>
        <v>32</v>
      </c>
      <c r="C24" s="21">
        <f t="shared" si="9"/>
        <v>320</v>
      </c>
      <c r="D24" s="21">
        <f t="shared" si="9"/>
        <v>320</v>
      </c>
      <c r="E24" s="21" t="s">
        <v>25</v>
      </c>
      <c r="F24" s="21">
        <f t="shared" si="9"/>
        <v>640</v>
      </c>
      <c r="G24" s="21">
        <f t="shared" si="9"/>
        <v>960</v>
      </c>
      <c r="H24" s="105">
        <f t="shared" si="9"/>
        <v>1600</v>
      </c>
      <c r="I24" s="21">
        <f t="shared" si="9"/>
        <v>320</v>
      </c>
      <c r="J24" s="21">
        <f t="shared" si="9"/>
        <v>320</v>
      </c>
      <c r="K24" s="21" t="s">
        <v>25</v>
      </c>
      <c r="L24" s="21">
        <f t="shared" si="9"/>
        <v>864</v>
      </c>
      <c r="M24" s="21">
        <f t="shared" si="9"/>
        <v>1440</v>
      </c>
      <c r="N24" s="105">
        <f t="shared" si="9"/>
        <v>2400</v>
      </c>
      <c r="O24" s="105">
        <f>SUM(H24+N24)</f>
        <v>4000</v>
      </c>
    </row>
    <row r="25" spans="1:15" ht="14.25" customHeight="1" x14ac:dyDescent="0.45">
      <c r="A25" s="7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4.25" customHeight="1" x14ac:dyDescent="0.45">
      <c r="A26" s="12" t="s">
        <v>187</v>
      </c>
      <c r="D26" s="10"/>
      <c r="E26" s="11"/>
      <c r="F26" s="11"/>
      <c r="G26" s="10"/>
      <c r="H26" s="11"/>
      <c r="I26" s="27"/>
      <c r="J26" s="10"/>
      <c r="K26" s="10"/>
      <c r="M26" s="10"/>
      <c r="N26" s="10"/>
      <c r="O26" s="27"/>
    </row>
    <row r="27" spans="1:15" ht="14.25" customHeight="1" x14ac:dyDescent="0.45">
      <c r="A27" s="12" t="s">
        <v>188</v>
      </c>
      <c r="D27" s="10"/>
      <c r="E27" s="10"/>
      <c r="F27" s="10"/>
      <c r="G27" s="10"/>
      <c r="H27" s="10"/>
      <c r="I27" s="27"/>
      <c r="J27" s="10"/>
      <c r="K27" s="10"/>
      <c r="L27" s="10"/>
      <c r="M27" s="10"/>
      <c r="N27" s="27"/>
      <c r="O27" s="27"/>
    </row>
    <row r="28" spans="1:15" ht="14.25" customHeight="1" x14ac:dyDescent="0.45">
      <c r="A28" s="12" t="s">
        <v>189</v>
      </c>
      <c r="D28" s="10"/>
      <c r="E28" s="10"/>
      <c r="F28" s="10"/>
      <c r="G28" s="10"/>
      <c r="H28" s="10"/>
      <c r="I28" s="27"/>
      <c r="J28" s="10"/>
      <c r="K28" s="10"/>
      <c r="L28" s="10"/>
      <c r="M28" s="10"/>
      <c r="N28" s="27"/>
      <c r="O28" s="27"/>
    </row>
    <row r="29" spans="1:15" ht="14.25" customHeight="1" x14ac:dyDescent="0.45">
      <c r="D29" s="27"/>
      <c r="E29" s="27"/>
      <c r="F29" s="27"/>
      <c r="G29" s="27"/>
      <c r="H29" s="27"/>
      <c r="I29" s="27"/>
      <c r="J29" s="27"/>
      <c r="K29" s="27"/>
      <c r="L29" s="27"/>
      <c r="O29" s="27"/>
    </row>
    <row r="30" spans="1:15" ht="14.25" customHeight="1" x14ac:dyDescent="0.45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14.25" customHeight="1" x14ac:dyDescent="0.45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ht="14.25" customHeight="1" x14ac:dyDescent="0.45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14.25" customHeight="1" x14ac:dyDescent="0.4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14.25" customHeight="1" x14ac:dyDescent="0.4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ht="14.25" customHeight="1" x14ac:dyDescent="0.45"/>
    <row r="36" spans="1:15" ht="14.25" customHeight="1" x14ac:dyDescent="0.45"/>
    <row r="37" spans="1:15" ht="14.25" customHeight="1" x14ac:dyDescent="0.45"/>
    <row r="38" spans="1:15" ht="14.25" customHeight="1" x14ac:dyDescent="0.45"/>
    <row r="39" spans="1:15" ht="14.25" customHeight="1" x14ac:dyDescent="0.45"/>
    <row r="40" spans="1:15" ht="14.25" customHeight="1" x14ac:dyDescent="0.45"/>
    <row r="41" spans="1:15" ht="14.25" customHeight="1" x14ac:dyDescent="0.45"/>
    <row r="42" spans="1:15" ht="14.25" customHeight="1" x14ac:dyDescent="0.45"/>
    <row r="43" spans="1:15" ht="14.25" customHeight="1" x14ac:dyDescent="0.45"/>
    <row r="44" spans="1:15" ht="14.25" customHeight="1" x14ac:dyDescent="0.45"/>
    <row r="45" spans="1:15" ht="14.25" customHeight="1" x14ac:dyDescent="0.45"/>
    <row r="46" spans="1:15" ht="14.25" customHeight="1" x14ac:dyDescent="0.45"/>
    <row r="47" spans="1:15" ht="14.25" customHeight="1" x14ac:dyDescent="0.45"/>
    <row r="48" spans="1:15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  <row r="1002" ht="14.25" customHeight="1" x14ac:dyDescent="0.45"/>
    <row r="1003" ht="14.25" customHeight="1" x14ac:dyDescent="0.45"/>
    <row r="1004" ht="14.25" customHeight="1" x14ac:dyDescent="0.45"/>
    <row r="1005" ht="14.25" customHeight="1" x14ac:dyDescent="0.45"/>
    <row r="1006" ht="14.25" customHeight="1" x14ac:dyDescent="0.45"/>
    <row r="1007" ht="14.25" customHeight="1" x14ac:dyDescent="0.45"/>
    <row r="1008" ht="14.25" customHeight="1" x14ac:dyDescent="0.45"/>
    <row r="1009" ht="14.25" customHeight="1" x14ac:dyDescent="0.45"/>
    <row r="1010" ht="14.25" customHeight="1" x14ac:dyDescent="0.45"/>
    <row r="1011" ht="14.25" customHeight="1" x14ac:dyDescent="0.45"/>
  </sheetData>
  <mergeCells count="2">
    <mergeCell ref="K1:N1"/>
    <mergeCell ref="E1:H1"/>
  </mergeCells>
  <pageMargins left="0.7" right="0.7" top="0.75" bottom="0.75" header="0.3" footer="0.3"/>
  <pageSetup paperSize="9" scale="43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P1010"/>
  <sheetViews>
    <sheetView workbookViewId="0"/>
  </sheetViews>
  <sheetFormatPr defaultColWidth="15.1328125" defaultRowHeight="15" customHeight="1" x14ac:dyDescent="0.45"/>
  <cols>
    <col min="1" max="1" width="37.73046875" customWidth="1"/>
    <col min="2" max="2" width="4.3984375" customWidth="1"/>
    <col min="3" max="4" width="8.73046875" customWidth="1"/>
    <col min="5" max="5" width="1.1328125" customWidth="1"/>
    <col min="6" max="10" width="8.73046875" customWidth="1"/>
    <col min="11" max="11" width="1.1328125" customWidth="1"/>
    <col min="12" max="15" width="8.73046875" customWidth="1"/>
    <col min="16" max="24" width="7.59765625" customWidth="1"/>
  </cols>
  <sheetData>
    <row r="1" spans="1:16" ht="62.25" customHeight="1" x14ac:dyDescent="0.55000000000000004">
      <c r="A1" s="156" t="s">
        <v>190</v>
      </c>
      <c r="B1" s="16" t="s">
        <v>5</v>
      </c>
      <c r="C1" s="16" t="s">
        <v>6</v>
      </c>
      <c r="D1" s="16" t="s">
        <v>7</v>
      </c>
      <c r="E1" s="273" t="s">
        <v>64</v>
      </c>
      <c r="F1" s="270"/>
      <c r="G1" s="270"/>
      <c r="H1" s="271"/>
      <c r="I1" s="16" t="s">
        <v>11</v>
      </c>
      <c r="J1" s="16" t="s">
        <v>12</v>
      </c>
      <c r="K1" s="273" t="s">
        <v>65</v>
      </c>
      <c r="L1" s="270"/>
      <c r="M1" s="270"/>
      <c r="N1" s="271"/>
      <c r="O1" s="17" t="s">
        <v>66</v>
      </c>
    </row>
    <row r="2" spans="1:16" ht="50.25" customHeight="1" x14ac:dyDescent="0.45">
      <c r="A2" s="2" t="s">
        <v>14</v>
      </c>
      <c r="B2" s="22" t="s">
        <v>15</v>
      </c>
      <c r="C2" s="22" t="s">
        <v>16</v>
      </c>
      <c r="D2" s="22" t="s">
        <v>16</v>
      </c>
      <c r="E2" s="22"/>
      <c r="F2" s="22" t="s">
        <v>16</v>
      </c>
      <c r="G2" s="22" t="s">
        <v>17</v>
      </c>
      <c r="H2" s="13" t="s">
        <v>18</v>
      </c>
      <c r="I2" s="22" t="s">
        <v>16</v>
      </c>
      <c r="J2" s="22" t="s">
        <v>16</v>
      </c>
      <c r="K2" s="22"/>
      <c r="L2" s="22" t="s">
        <v>16</v>
      </c>
      <c r="M2" s="22" t="s">
        <v>17</v>
      </c>
      <c r="N2" s="13" t="s">
        <v>18</v>
      </c>
      <c r="O2" s="122" t="s">
        <v>19</v>
      </c>
    </row>
    <row r="3" spans="1:16" ht="14.25" customHeight="1" x14ac:dyDescent="0.45">
      <c r="A3" s="183" t="s">
        <v>20</v>
      </c>
      <c r="B3" s="31">
        <v>2</v>
      </c>
      <c r="C3" s="22">
        <f>+B3*10</f>
        <v>20</v>
      </c>
      <c r="D3" s="22">
        <f>+B3*10</f>
        <v>20</v>
      </c>
      <c r="E3" s="22"/>
      <c r="F3" s="22">
        <f>+H3*40/100</f>
        <v>40</v>
      </c>
      <c r="G3" s="22">
        <f>+H3*60/100</f>
        <v>60</v>
      </c>
      <c r="H3" s="13">
        <f>+O3*40/100</f>
        <v>100</v>
      </c>
      <c r="I3" s="22">
        <f t="shared" ref="I3:I14" si="0">+B3*10</f>
        <v>20</v>
      </c>
      <c r="J3" s="22">
        <f>+B3*10</f>
        <v>20</v>
      </c>
      <c r="K3" s="22"/>
      <c r="L3" s="22">
        <f>+N3*40/100</f>
        <v>60</v>
      </c>
      <c r="M3" s="13">
        <f>+N3*60/100</f>
        <v>90</v>
      </c>
      <c r="N3" s="13">
        <f>+O3*60/100</f>
        <v>150</v>
      </c>
      <c r="O3" s="13">
        <f>+B3*125</f>
        <v>250</v>
      </c>
      <c r="P3" s="30"/>
    </row>
    <row r="4" spans="1:16" ht="14.25" customHeight="1" x14ac:dyDescent="0.45">
      <c r="A4" s="183" t="s">
        <v>21</v>
      </c>
      <c r="B4" s="31">
        <v>2</v>
      </c>
      <c r="C4" s="22">
        <f>+B4*10</f>
        <v>20</v>
      </c>
      <c r="D4" s="22">
        <f t="shared" ref="D4:D14" si="1">+B4*10</f>
        <v>20</v>
      </c>
      <c r="E4" s="6"/>
      <c r="F4" s="22">
        <f t="shared" ref="F4:F13" si="2">+H4*40/100</f>
        <v>40</v>
      </c>
      <c r="G4" s="22">
        <f t="shared" ref="G4:G13" si="3">+H4*60/100</f>
        <v>60</v>
      </c>
      <c r="H4" s="13">
        <f t="shared" ref="H4:H14" si="4">+O4*40/100</f>
        <v>100</v>
      </c>
      <c r="I4" s="22">
        <f t="shared" si="0"/>
        <v>20</v>
      </c>
      <c r="J4" s="22">
        <f t="shared" ref="J4:J14" si="5">+B4*10</f>
        <v>20</v>
      </c>
      <c r="K4" s="22"/>
      <c r="L4" s="22">
        <f t="shared" ref="L4:L14" si="6">+N4*40/100</f>
        <v>60</v>
      </c>
      <c r="M4" s="13">
        <f t="shared" ref="M4:N14" si="7">+N4*60/100</f>
        <v>90</v>
      </c>
      <c r="N4" s="13">
        <f t="shared" si="7"/>
        <v>150</v>
      </c>
      <c r="O4" s="13">
        <f t="shared" ref="O4:O14" si="8">+B4*125</f>
        <v>250</v>
      </c>
      <c r="P4" s="30"/>
    </row>
    <row r="5" spans="1:16" ht="14.25" customHeight="1" x14ac:dyDescent="0.45">
      <c r="A5" s="183" t="s">
        <v>22</v>
      </c>
      <c r="B5" s="31">
        <v>2</v>
      </c>
      <c r="C5" s="22">
        <f t="shared" ref="C5:C14" si="9">+B5*10</f>
        <v>20</v>
      </c>
      <c r="D5" s="22">
        <f t="shared" si="1"/>
        <v>20</v>
      </c>
      <c r="E5" s="6"/>
      <c r="F5" s="22">
        <f t="shared" si="2"/>
        <v>40</v>
      </c>
      <c r="G5" s="22">
        <f t="shared" si="3"/>
        <v>60</v>
      </c>
      <c r="H5" s="13">
        <f t="shared" si="4"/>
        <v>100</v>
      </c>
      <c r="I5" s="22">
        <f t="shared" si="0"/>
        <v>20</v>
      </c>
      <c r="J5" s="22">
        <f t="shared" si="5"/>
        <v>20</v>
      </c>
      <c r="K5" s="22"/>
      <c r="L5" s="22">
        <f t="shared" si="6"/>
        <v>60</v>
      </c>
      <c r="M5" s="13">
        <f t="shared" si="7"/>
        <v>90</v>
      </c>
      <c r="N5" s="13">
        <f t="shared" si="7"/>
        <v>150</v>
      </c>
      <c r="O5" s="13">
        <f t="shared" si="8"/>
        <v>250</v>
      </c>
      <c r="P5" s="30"/>
    </row>
    <row r="6" spans="1:16" ht="14.25" customHeight="1" x14ac:dyDescent="0.45">
      <c r="A6" s="183" t="s">
        <v>23</v>
      </c>
      <c r="B6" s="31">
        <v>1</v>
      </c>
      <c r="C6" s="22">
        <f t="shared" si="9"/>
        <v>10</v>
      </c>
      <c r="D6" s="22">
        <f t="shared" si="1"/>
        <v>10</v>
      </c>
      <c r="E6" s="6"/>
      <c r="F6" s="22">
        <f t="shared" si="2"/>
        <v>20</v>
      </c>
      <c r="G6" s="22">
        <f t="shared" si="3"/>
        <v>30</v>
      </c>
      <c r="H6" s="13">
        <f t="shared" si="4"/>
        <v>50</v>
      </c>
      <c r="I6" s="22">
        <f t="shared" si="0"/>
        <v>10</v>
      </c>
      <c r="J6" s="22">
        <f t="shared" si="5"/>
        <v>10</v>
      </c>
      <c r="K6" s="22"/>
      <c r="L6" s="22">
        <f t="shared" si="6"/>
        <v>30</v>
      </c>
      <c r="M6" s="13">
        <f t="shared" si="7"/>
        <v>45</v>
      </c>
      <c r="N6" s="13">
        <f t="shared" si="7"/>
        <v>75</v>
      </c>
      <c r="O6" s="13">
        <f t="shared" si="8"/>
        <v>125</v>
      </c>
      <c r="P6" s="30"/>
    </row>
    <row r="7" spans="1:16" ht="14.25" customHeight="1" x14ac:dyDescent="0.45">
      <c r="A7" s="183" t="s">
        <v>24</v>
      </c>
      <c r="B7" s="31">
        <v>2</v>
      </c>
      <c r="C7" s="22">
        <f t="shared" si="9"/>
        <v>20</v>
      </c>
      <c r="D7" s="22">
        <f t="shared" si="1"/>
        <v>20</v>
      </c>
      <c r="E7" s="22"/>
      <c r="F7" s="22">
        <f t="shared" si="2"/>
        <v>40</v>
      </c>
      <c r="G7" s="22">
        <f t="shared" si="3"/>
        <v>60</v>
      </c>
      <c r="H7" s="13">
        <f t="shared" si="4"/>
        <v>100</v>
      </c>
      <c r="I7" s="22">
        <f t="shared" si="0"/>
        <v>20</v>
      </c>
      <c r="J7" s="22">
        <f t="shared" si="5"/>
        <v>20</v>
      </c>
      <c r="K7" s="22"/>
      <c r="L7" s="22">
        <f t="shared" si="6"/>
        <v>60</v>
      </c>
      <c r="M7" s="13">
        <f t="shared" si="7"/>
        <v>90</v>
      </c>
      <c r="N7" s="13">
        <f t="shared" si="7"/>
        <v>150</v>
      </c>
      <c r="O7" s="13">
        <f t="shared" si="8"/>
        <v>250</v>
      </c>
      <c r="P7" s="30"/>
    </row>
    <row r="8" spans="1:16" ht="14.25" customHeight="1" x14ac:dyDescent="0.45">
      <c r="A8" s="183" t="s">
        <v>26</v>
      </c>
      <c r="B8" s="31">
        <v>2</v>
      </c>
      <c r="C8" s="22">
        <f t="shared" si="9"/>
        <v>20</v>
      </c>
      <c r="D8" s="22">
        <f t="shared" si="1"/>
        <v>20</v>
      </c>
      <c r="E8" s="6"/>
      <c r="F8" s="22">
        <f t="shared" si="2"/>
        <v>40</v>
      </c>
      <c r="G8" s="22">
        <f t="shared" si="3"/>
        <v>60</v>
      </c>
      <c r="H8" s="13">
        <f t="shared" si="4"/>
        <v>100</v>
      </c>
      <c r="I8" s="22">
        <f t="shared" si="0"/>
        <v>20</v>
      </c>
      <c r="J8" s="22">
        <f t="shared" si="5"/>
        <v>20</v>
      </c>
      <c r="K8" s="22"/>
      <c r="L8" s="22">
        <f t="shared" si="6"/>
        <v>60</v>
      </c>
      <c r="M8" s="13">
        <f t="shared" si="7"/>
        <v>90</v>
      </c>
      <c r="N8" s="13">
        <f t="shared" si="7"/>
        <v>150</v>
      </c>
      <c r="O8" s="13">
        <f t="shared" si="8"/>
        <v>250</v>
      </c>
      <c r="P8" s="30"/>
    </row>
    <row r="9" spans="1:16" ht="14.25" customHeight="1" x14ac:dyDescent="0.45">
      <c r="A9" s="183" t="s">
        <v>191</v>
      </c>
      <c r="B9" s="31">
        <v>15</v>
      </c>
      <c r="C9" s="22">
        <f t="shared" si="9"/>
        <v>150</v>
      </c>
      <c r="D9" s="22">
        <f t="shared" si="1"/>
        <v>150</v>
      </c>
      <c r="E9" s="6"/>
      <c r="F9" s="22">
        <f t="shared" si="2"/>
        <v>300</v>
      </c>
      <c r="G9" s="22">
        <f t="shared" si="3"/>
        <v>450</v>
      </c>
      <c r="H9" s="13">
        <f t="shared" si="4"/>
        <v>750</v>
      </c>
      <c r="I9" s="22">
        <f t="shared" si="0"/>
        <v>150</v>
      </c>
      <c r="J9" s="22">
        <f t="shared" si="5"/>
        <v>150</v>
      </c>
      <c r="K9" s="22"/>
      <c r="L9" s="22">
        <f t="shared" si="6"/>
        <v>450</v>
      </c>
      <c r="M9" s="13">
        <f t="shared" si="7"/>
        <v>675</v>
      </c>
      <c r="N9" s="13">
        <f t="shared" si="7"/>
        <v>1125</v>
      </c>
      <c r="O9" s="13">
        <f t="shared" si="8"/>
        <v>1875</v>
      </c>
      <c r="P9" s="30"/>
    </row>
    <row r="10" spans="1:16" ht="14.25" customHeight="1" x14ac:dyDescent="0.45">
      <c r="A10" s="183" t="s">
        <v>27</v>
      </c>
      <c r="B10" s="31">
        <v>1</v>
      </c>
      <c r="C10" s="22">
        <f t="shared" si="9"/>
        <v>10</v>
      </c>
      <c r="D10" s="22">
        <f t="shared" si="1"/>
        <v>10</v>
      </c>
      <c r="E10" s="6"/>
      <c r="F10" s="22">
        <f t="shared" si="2"/>
        <v>20</v>
      </c>
      <c r="G10" s="22">
        <f t="shared" si="3"/>
        <v>30</v>
      </c>
      <c r="H10" s="13">
        <f t="shared" si="4"/>
        <v>50</v>
      </c>
      <c r="I10" s="22">
        <f t="shared" si="0"/>
        <v>10</v>
      </c>
      <c r="J10" s="22">
        <f t="shared" si="5"/>
        <v>10</v>
      </c>
      <c r="K10" s="22"/>
      <c r="L10" s="22">
        <f t="shared" si="6"/>
        <v>30</v>
      </c>
      <c r="M10" s="13">
        <f t="shared" si="7"/>
        <v>45</v>
      </c>
      <c r="N10" s="13">
        <f t="shared" si="7"/>
        <v>75</v>
      </c>
      <c r="O10" s="13">
        <f t="shared" si="8"/>
        <v>125</v>
      </c>
      <c r="P10" s="30"/>
    </row>
    <row r="11" spans="1:16" ht="14.25" customHeight="1" x14ac:dyDescent="0.45">
      <c r="A11" s="183" t="s">
        <v>28</v>
      </c>
      <c r="B11" s="31">
        <v>2</v>
      </c>
      <c r="C11" s="22">
        <f t="shared" si="9"/>
        <v>20</v>
      </c>
      <c r="D11" s="22">
        <f t="shared" si="1"/>
        <v>20</v>
      </c>
      <c r="E11" s="22"/>
      <c r="F11" s="22">
        <f t="shared" si="2"/>
        <v>40</v>
      </c>
      <c r="G11" s="22">
        <f t="shared" si="3"/>
        <v>60</v>
      </c>
      <c r="H11" s="13">
        <f t="shared" si="4"/>
        <v>100</v>
      </c>
      <c r="I11" s="22">
        <f t="shared" si="0"/>
        <v>20</v>
      </c>
      <c r="J11" s="22">
        <f t="shared" si="5"/>
        <v>20</v>
      </c>
      <c r="K11" s="22"/>
      <c r="L11" s="22">
        <f t="shared" si="6"/>
        <v>60</v>
      </c>
      <c r="M11" s="13">
        <f t="shared" si="7"/>
        <v>90</v>
      </c>
      <c r="N11" s="13">
        <f t="shared" si="7"/>
        <v>150</v>
      </c>
      <c r="O11" s="13">
        <f t="shared" si="8"/>
        <v>250</v>
      </c>
      <c r="P11" s="30"/>
    </row>
    <row r="12" spans="1:16" ht="14.25" customHeight="1" x14ac:dyDescent="0.45">
      <c r="A12" s="183" t="s">
        <v>29</v>
      </c>
      <c r="B12" s="31">
        <v>3</v>
      </c>
      <c r="C12" s="22">
        <f t="shared" si="9"/>
        <v>30</v>
      </c>
      <c r="D12" s="22">
        <f t="shared" si="1"/>
        <v>30</v>
      </c>
      <c r="E12" s="6"/>
      <c r="F12" s="22">
        <f t="shared" si="2"/>
        <v>60</v>
      </c>
      <c r="G12" s="22">
        <f t="shared" si="3"/>
        <v>90</v>
      </c>
      <c r="H12" s="13">
        <f t="shared" si="4"/>
        <v>150</v>
      </c>
      <c r="I12" s="22">
        <f t="shared" si="0"/>
        <v>30</v>
      </c>
      <c r="J12" s="22">
        <f t="shared" si="5"/>
        <v>30</v>
      </c>
      <c r="K12" s="22"/>
      <c r="L12" s="22">
        <f t="shared" si="6"/>
        <v>90</v>
      </c>
      <c r="M12" s="13">
        <f t="shared" si="7"/>
        <v>135</v>
      </c>
      <c r="N12" s="13">
        <f t="shared" si="7"/>
        <v>225</v>
      </c>
      <c r="O12" s="13">
        <f t="shared" si="8"/>
        <v>375</v>
      </c>
      <c r="P12" s="30"/>
    </row>
    <row r="13" spans="1:16" ht="14.25" customHeight="1" x14ac:dyDescent="0.45">
      <c r="A13" s="123"/>
      <c r="B13" s="22"/>
      <c r="C13" s="22">
        <f t="shared" si="9"/>
        <v>0</v>
      </c>
      <c r="D13" s="22">
        <f t="shared" si="1"/>
        <v>0</v>
      </c>
      <c r="E13" s="6"/>
      <c r="F13" s="22">
        <f t="shared" si="2"/>
        <v>0</v>
      </c>
      <c r="G13" s="22">
        <f t="shared" si="3"/>
        <v>0</v>
      </c>
      <c r="H13" s="13">
        <f t="shared" si="4"/>
        <v>0</v>
      </c>
      <c r="I13" s="22">
        <f t="shared" si="0"/>
        <v>0</v>
      </c>
      <c r="J13" s="22">
        <f t="shared" si="5"/>
        <v>0</v>
      </c>
      <c r="K13" s="22"/>
      <c r="L13" s="22">
        <f t="shared" si="6"/>
        <v>0</v>
      </c>
      <c r="M13" s="13">
        <f t="shared" si="7"/>
        <v>0</v>
      </c>
      <c r="N13" s="13">
        <f t="shared" si="7"/>
        <v>0</v>
      </c>
      <c r="O13" s="13">
        <f t="shared" si="8"/>
        <v>0</v>
      </c>
      <c r="P13" s="30"/>
    </row>
    <row r="14" spans="1:16" ht="14.25" customHeight="1" x14ac:dyDescent="0.45">
      <c r="A14" s="124"/>
      <c r="B14" s="22"/>
      <c r="C14" s="22">
        <f t="shared" si="9"/>
        <v>0</v>
      </c>
      <c r="D14" s="22">
        <f t="shared" si="1"/>
        <v>0</v>
      </c>
      <c r="E14" s="6"/>
      <c r="F14" s="22">
        <f>+H14*30/100</f>
        <v>0</v>
      </c>
      <c r="G14" s="22">
        <f>+H14*70/100</f>
        <v>0</v>
      </c>
      <c r="H14" s="13">
        <f t="shared" si="4"/>
        <v>0</v>
      </c>
      <c r="I14" s="22">
        <f t="shared" si="0"/>
        <v>0</v>
      </c>
      <c r="J14" s="22">
        <f t="shared" si="5"/>
        <v>0</v>
      </c>
      <c r="K14" s="22"/>
      <c r="L14" s="22">
        <f t="shared" si="6"/>
        <v>0</v>
      </c>
      <c r="M14" s="13">
        <f t="shared" si="7"/>
        <v>0</v>
      </c>
      <c r="N14" s="13">
        <f t="shared" si="7"/>
        <v>0</v>
      </c>
      <c r="O14" s="13">
        <f t="shared" si="8"/>
        <v>0</v>
      </c>
      <c r="P14" s="30"/>
    </row>
    <row r="15" spans="1:16" ht="14.25" customHeight="1" x14ac:dyDescent="0.45">
      <c r="A15" s="125"/>
      <c r="B15" s="22"/>
      <c r="C15" s="120"/>
      <c r="D15" s="126"/>
      <c r="E15" s="116"/>
      <c r="F15" s="126"/>
      <c r="G15" s="116"/>
      <c r="H15" s="117"/>
      <c r="I15" s="120"/>
      <c r="J15" s="126"/>
      <c r="K15" s="127"/>
      <c r="L15" s="126"/>
      <c r="M15" s="128"/>
      <c r="N15" s="13"/>
      <c r="O15" s="13"/>
      <c r="P15" s="30"/>
    </row>
    <row r="16" spans="1:16" ht="14.25" customHeight="1" x14ac:dyDescent="0.45">
      <c r="A16" s="2"/>
      <c r="B16" s="22"/>
      <c r="C16" s="22"/>
      <c r="D16" s="22"/>
      <c r="E16" s="22"/>
      <c r="F16" s="22"/>
      <c r="G16" s="22"/>
      <c r="H16" s="13"/>
      <c r="I16" s="22"/>
      <c r="J16" s="22"/>
      <c r="K16" s="22"/>
      <c r="L16" s="22"/>
      <c r="M16" s="22"/>
      <c r="N16" s="13"/>
      <c r="O16" s="122"/>
      <c r="P16" s="30"/>
    </row>
    <row r="17" spans="1:16" ht="14.25" customHeight="1" x14ac:dyDescent="0.45">
      <c r="A17" s="2"/>
      <c r="B17" s="22"/>
      <c r="C17" s="22"/>
      <c r="D17" s="22"/>
      <c r="E17" s="22"/>
      <c r="F17" s="22"/>
      <c r="G17" s="22"/>
      <c r="H17" s="13"/>
      <c r="I17" s="22"/>
      <c r="J17" s="22"/>
      <c r="K17" s="22"/>
      <c r="L17" s="22"/>
      <c r="M17" s="22"/>
      <c r="N17" s="13"/>
      <c r="O17" s="122"/>
      <c r="P17" s="30"/>
    </row>
    <row r="18" spans="1:16" ht="14.25" customHeight="1" x14ac:dyDescent="0.45">
      <c r="A18" s="2"/>
      <c r="B18" s="22"/>
      <c r="C18" s="22"/>
      <c r="D18" s="22"/>
      <c r="E18" s="22"/>
      <c r="F18" s="22"/>
      <c r="G18" s="22"/>
      <c r="H18" s="13"/>
      <c r="I18" s="22"/>
      <c r="J18" s="22"/>
      <c r="K18" s="22"/>
      <c r="L18" s="22"/>
      <c r="M18" s="22"/>
      <c r="N18" s="13"/>
      <c r="O18" s="122"/>
      <c r="P18" s="30"/>
    </row>
    <row r="19" spans="1:16" ht="14.25" customHeight="1" x14ac:dyDescent="0.45">
      <c r="A19" s="2"/>
      <c r="B19" s="22"/>
      <c r="C19" s="129"/>
      <c r="D19" s="129"/>
      <c r="E19" s="128"/>
      <c r="F19" s="6"/>
      <c r="G19" s="108"/>
      <c r="H19" s="103"/>
      <c r="I19" s="129"/>
      <c r="J19" s="129"/>
      <c r="K19" s="130"/>
      <c r="L19" s="129"/>
      <c r="M19" s="131"/>
      <c r="N19" s="103"/>
      <c r="O19" s="112"/>
      <c r="P19" s="30"/>
    </row>
    <row r="20" spans="1:16" ht="14.25" customHeight="1" x14ac:dyDescent="0.45">
      <c r="A20" s="22"/>
      <c r="B20" s="22"/>
      <c r="C20" s="129"/>
      <c r="D20" s="129"/>
      <c r="E20" s="128"/>
      <c r="F20" s="132"/>
      <c r="G20" s="6"/>
      <c r="H20" s="103"/>
      <c r="I20" s="129"/>
      <c r="J20" s="129"/>
      <c r="K20" s="130"/>
      <c r="L20" s="133"/>
      <c r="M20" s="134"/>
      <c r="N20" s="103"/>
      <c r="O20" s="112"/>
      <c r="P20" s="30"/>
    </row>
    <row r="21" spans="1:16" ht="14.25" customHeight="1" x14ac:dyDescent="0.45">
      <c r="A21" s="22"/>
      <c r="B21" s="22"/>
      <c r="C21" s="129"/>
      <c r="D21" s="129"/>
      <c r="E21" s="135"/>
      <c r="F21" s="134"/>
      <c r="G21" s="6"/>
      <c r="H21" s="103"/>
      <c r="I21" s="129"/>
      <c r="J21" s="129"/>
      <c r="K21" s="135"/>
      <c r="L21" s="136"/>
      <c r="M21" s="22"/>
      <c r="N21" s="103"/>
      <c r="O21" s="112"/>
      <c r="P21" s="30"/>
    </row>
    <row r="22" spans="1:16" ht="14.25" customHeight="1" x14ac:dyDescent="0.45">
      <c r="A22" s="2"/>
      <c r="B22" s="22"/>
      <c r="C22" s="22"/>
      <c r="D22" s="22"/>
      <c r="E22" s="22"/>
      <c r="F22" s="21"/>
      <c r="G22" s="22"/>
      <c r="H22" s="13"/>
      <c r="I22" s="22"/>
      <c r="J22" s="22"/>
      <c r="K22" s="22"/>
      <c r="L22" s="21"/>
      <c r="M22" s="22"/>
      <c r="N22" s="13"/>
      <c r="O22" s="122"/>
      <c r="P22" s="30"/>
    </row>
    <row r="23" spans="1:16" ht="14.25" customHeight="1" x14ac:dyDescent="0.45">
      <c r="A23" s="5" t="s">
        <v>18</v>
      </c>
      <c r="B23" s="21">
        <f>SUM(B3:B22)</f>
        <v>32</v>
      </c>
      <c r="C23" s="21" t="s">
        <v>25</v>
      </c>
      <c r="D23" s="21" t="s">
        <v>25</v>
      </c>
      <c r="E23" s="21" t="s">
        <v>25</v>
      </c>
      <c r="F23" s="21" t="s">
        <v>25</v>
      </c>
      <c r="G23" s="21" t="s">
        <v>25</v>
      </c>
      <c r="H23" s="21">
        <f>SUM(H3:H22)</f>
        <v>1600</v>
      </c>
      <c r="I23" s="21" t="s">
        <v>25</v>
      </c>
      <c r="J23" s="21" t="s">
        <v>25</v>
      </c>
      <c r="K23" s="21" t="s">
        <v>25</v>
      </c>
      <c r="L23" s="21" t="s">
        <v>25</v>
      </c>
      <c r="M23" s="21" t="s">
        <v>25</v>
      </c>
      <c r="N23" s="21">
        <f>SUM(N3:N22)</f>
        <v>2400</v>
      </c>
      <c r="O23" s="21">
        <f>SUM(O3:O22)</f>
        <v>4000</v>
      </c>
    </row>
    <row r="24" spans="1:16" ht="14.25" customHeight="1" x14ac:dyDescent="0.45">
      <c r="A24" s="7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6" ht="14.25" customHeight="1" x14ac:dyDescent="0.45">
      <c r="D25" s="10"/>
      <c r="E25" s="11"/>
      <c r="F25" s="11"/>
      <c r="G25" s="10"/>
      <c r="H25" s="11"/>
      <c r="I25" s="27"/>
      <c r="J25" s="10"/>
      <c r="K25" s="10"/>
      <c r="M25" s="10"/>
      <c r="N25" s="10"/>
      <c r="O25" s="27"/>
    </row>
    <row r="26" spans="1:16" ht="14.25" customHeight="1" x14ac:dyDescent="0.45">
      <c r="D26" s="10"/>
      <c r="E26" s="10"/>
      <c r="F26" s="10"/>
      <c r="G26" s="10"/>
      <c r="H26" s="10"/>
      <c r="I26" s="27"/>
      <c r="J26" s="10"/>
      <c r="K26" s="10"/>
      <c r="L26" s="10"/>
      <c r="M26" s="10"/>
      <c r="N26" s="27"/>
      <c r="O26" s="27"/>
    </row>
    <row r="27" spans="1:16" ht="14.25" customHeight="1" x14ac:dyDescent="0.45">
      <c r="D27" s="10"/>
      <c r="E27" s="10"/>
      <c r="F27" s="10"/>
      <c r="G27" s="10"/>
      <c r="H27" s="10"/>
      <c r="I27" s="27"/>
      <c r="J27" s="10"/>
      <c r="K27" s="10"/>
      <c r="L27" s="10"/>
      <c r="M27" s="10"/>
      <c r="N27" s="27"/>
      <c r="O27" s="27"/>
    </row>
    <row r="28" spans="1:16" ht="14.25" customHeight="1" x14ac:dyDescent="0.45">
      <c r="D28" s="27"/>
      <c r="E28" s="27"/>
      <c r="F28" s="27"/>
      <c r="G28" s="27"/>
      <c r="H28" s="27"/>
      <c r="I28" s="27"/>
      <c r="J28" s="27"/>
      <c r="K28" s="27"/>
      <c r="L28" s="27"/>
      <c r="O28" s="27"/>
    </row>
    <row r="29" spans="1:16" ht="14.25" customHeight="1" x14ac:dyDescent="0.45"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6" ht="14.25" customHeight="1" x14ac:dyDescent="0.45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6" ht="14.25" customHeight="1" x14ac:dyDescent="0.45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6" ht="14.25" customHeight="1" x14ac:dyDescent="0.4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14.25" customHeight="1" x14ac:dyDescent="0.4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14.25" customHeight="1" x14ac:dyDescent="0.45"/>
    <row r="35" spans="1:15" ht="14.25" customHeight="1" x14ac:dyDescent="0.45"/>
    <row r="36" spans="1:15" ht="14.25" customHeight="1" x14ac:dyDescent="0.45"/>
    <row r="37" spans="1:15" ht="14.25" customHeight="1" x14ac:dyDescent="0.45"/>
    <row r="38" spans="1:15" ht="14.25" customHeight="1" x14ac:dyDescent="0.45"/>
    <row r="39" spans="1:15" ht="14.25" customHeight="1" x14ac:dyDescent="0.45"/>
    <row r="40" spans="1:15" ht="14.25" customHeight="1" x14ac:dyDescent="0.45"/>
    <row r="41" spans="1:15" ht="14.25" customHeight="1" x14ac:dyDescent="0.45"/>
    <row r="42" spans="1:15" ht="14.25" customHeight="1" x14ac:dyDescent="0.45"/>
    <row r="43" spans="1:15" ht="14.25" customHeight="1" x14ac:dyDescent="0.45"/>
    <row r="44" spans="1:15" ht="14.25" customHeight="1" x14ac:dyDescent="0.45"/>
    <row r="45" spans="1:15" ht="14.25" customHeight="1" x14ac:dyDescent="0.45"/>
    <row r="46" spans="1:15" ht="14.25" customHeight="1" x14ac:dyDescent="0.45"/>
    <row r="47" spans="1:15" ht="14.25" customHeight="1" x14ac:dyDescent="0.45"/>
    <row r="48" spans="1:15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  <row r="1002" ht="14.25" customHeight="1" x14ac:dyDescent="0.45"/>
    <row r="1003" ht="14.25" customHeight="1" x14ac:dyDescent="0.45"/>
    <row r="1004" ht="14.25" customHeight="1" x14ac:dyDescent="0.45"/>
    <row r="1005" ht="14.25" customHeight="1" x14ac:dyDescent="0.45"/>
    <row r="1006" ht="14.25" customHeight="1" x14ac:dyDescent="0.45"/>
    <row r="1007" ht="14.25" customHeight="1" x14ac:dyDescent="0.45"/>
    <row r="1008" ht="14.25" customHeight="1" x14ac:dyDescent="0.45"/>
    <row r="1009" ht="14.25" customHeight="1" x14ac:dyDescent="0.45"/>
    <row r="1010" ht="14.25" customHeight="1" x14ac:dyDescent="0.45"/>
  </sheetData>
  <mergeCells count="2">
    <mergeCell ref="K1:N1"/>
    <mergeCell ref="E1:H1"/>
  </mergeCells>
  <pageMargins left="0.7" right="0.7" top="0.75" bottom="0.75" header="0.3" footer="0.3"/>
  <pageSetup paperSize="9" scale="68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a1725e-1156-4ff1-800d-c71edd024efd">
      <UserInfo>
        <DisplayName>Kathleen Thoelen</DisplayName>
        <AccountId>26</AccountId>
        <AccountType/>
      </UserInfo>
    </SharedWithUsers>
    <lcf76f155ced4ddcb4097134ff3c332f xmlns="9afd95f8-a332-4164-a66b-896f75b1a65a">
      <Terms xmlns="http://schemas.microsoft.com/office/infopath/2007/PartnerControls"/>
    </lcf76f155ced4ddcb4097134ff3c332f>
    <TaxCatchAll xmlns="e3a1725e-1156-4ff1-800d-c71edd024e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A0024CDB4CC4F8B1990233E5F0DF1" ma:contentTypeVersion="18" ma:contentTypeDescription="Een nieuw document maken." ma:contentTypeScope="" ma:versionID="3e8e95ef0f9cdc17006ed5b27bc77549">
  <xsd:schema xmlns:xsd="http://www.w3.org/2001/XMLSchema" xmlns:xs="http://www.w3.org/2001/XMLSchema" xmlns:p="http://schemas.microsoft.com/office/2006/metadata/properties" xmlns:ns2="9afd95f8-a332-4164-a66b-896f75b1a65a" xmlns:ns3="e3a1725e-1156-4ff1-800d-c71edd024efd" targetNamespace="http://schemas.microsoft.com/office/2006/metadata/properties" ma:root="true" ma:fieldsID="70a3c57f63788eb310137ec96cb30e08" ns2:_="" ns3:_="">
    <xsd:import namespace="9afd95f8-a332-4164-a66b-896f75b1a65a"/>
    <xsd:import namespace="e3a1725e-1156-4ff1-800d-c71edd024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95f8-a332-4164-a66b-896f75b1a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0233f817-6288-463a-9e57-ddca9e527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1725e-1156-4ff1-800d-c71edd024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bb58b0-c1af-467e-93ce-7f413214f550}" ma:internalName="TaxCatchAll" ma:showField="CatchAllData" ma:web="e3a1725e-1156-4ff1-800d-c71edd024e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605D8-59B1-4B4D-B8C3-781AB0CDE084}">
  <ds:schemaRefs>
    <ds:schemaRef ds:uri="9afd95f8-a332-4164-a66b-896f75b1a65a"/>
    <ds:schemaRef ds:uri="http://purl.org/dc/terms/"/>
    <ds:schemaRef ds:uri="http://purl.org/dc/elements/1.1/"/>
    <ds:schemaRef ds:uri="e3a1725e-1156-4ff1-800d-c71edd024efd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BFCBC55-52D6-4A15-93EF-6C5154D83E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51820A-E927-494A-92C6-FE52F6CF9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d95f8-a332-4164-a66b-896f75b1a65a"/>
    <ds:schemaRef ds:uri="e3a1725e-1156-4ff1-800d-c71edd024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39</vt:i4>
      </vt:variant>
    </vt:vector>
  </HeadingPairs>
  <TitlesOfParts>
    <vt:vector size="39" baseType="lpstr">
      <vt:lpstr>Info</vt:lpstr>
      <vt:lpstr>5ADB</vt:lpstr>
      <vt:lpstr>5AWZW</vt:lpstr>
      <vt:lpstr>5AWZW (2)</vt:lpstr>
      <vt:lpstr>5BCSW</vt:lpstr>
      <vt:lpstr>5BCT</vt:lpstr>
      <vt:lpstr>5BO</vt:lpstr>
      <vt:lpstr>5BSI</vt:lpstr>
      <vt:lpstr>5BSI (2)</vt:lpstr>
      <vt:lpstr>5BW</vt:lpstr>
      <vt:lpstr>5BZO</vt:lpstr>
      <vt:lpstr>5BZO (2)</vt:lpstr>
      <vt:lpstr>5EI</vt:lpstr>
      <vt:lpstr>5EI (2)</vt:lpstr>
      <vt:lpstr>5EMT</vt:lpstr>
      <vt:lpstr>5EMTa</vt:lpstr>
      <vt:lpstr>5ET</vt:lpstr>
      <vt:lpstr>5EWi</vt:lpstr>
      <vt:lpstr>5GLat</vt:lpstr>
      <vt:lpstr>5GWi</vt:lpstr>
      <vt:lpstr>5GL</vt:lpstr>
      <vt:lpstr>5GZ</vt:lpstr>
      <vt:lpstr>5LMTa</vt:lpstr>
      <vt:lpstr>5TCW</vt:lpstr>
      <vt:lpstr>5LWe</vt:lpstr>
      <vt:lpstr>5LWi</vt:lpstr>
      <vt:lpstr>5MTW</vt:lpstr>
      <vt:lpstr>5MV</vt:lpstr>
      <vt:lpstr>5MV (2)</vt:lpstr>
      <vt:lpstr>5MVTn</vt:lpstr>
      <vt:lpstr>5OOS</vt:lpstr>
      <vt:lpstr>5OOS (2)</vt:lpstr>
      <vt:lpstr>5OPB</vt:lpstr>
      <vt:lpstr>5TCWet</vt:lpstr>
      <vt:lpstr>5TWE</vt:lpstr>
      <vt:lpstr>5WWi</vt:lpstr>
      <vt:lpstr>5WZW</vt:lpstr>
      <vt:lpstr>5ICT</vt:lpstr>
      <vt:lpstr>5MVT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Guy Voets</dc:creator>
  <cp:keywords/>
  <dc:description/>
  <cp:lastModifiedBy>Stephanie Reweghs</cp:lastModifiedBy>
  <cp:revision/>
  <dcterms:created xsi:type="dcterms:W3CDTF">2016-11-28T13:53:32Z</dcterms:created>
  <dcterms:modified xsi:type="dcterms:W3CDTF">2024-10-09T08:57:20Z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0x010100747A0024CDB4CC4F8B1990233E5F0DF1</vt:lpwstr>
  </property>
  <property fmtid="{D5CDD505-2E9C-101B-9397-08002B2CF9AE}" pid="3" name="Order">
    <vt:r8>10000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